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6605" windowHeight="9375" tabRatio="933"/>
  </bookViews>
  <sheets>
    <sheet name="МЛ" sheetId="42" r:id="rId1"/>
    <sheet name="МП" sheetId="118" r:id="rId2"/>
    <sheet name="ППюн (л)" sheetId="126" r:id="rId3"/>
    <sheet name="ППАд(ок)" sheetId="64" r:id="rId4"/>
    <sheet name="ППАд" sheetId="93" r:id="rId5"/>
    <sheet name="КПд" sheetId="127" r:id="rId6"/>
    <sheet name="Абс.Дети" sheetId="128" r:id="rId7"/>
    <sheet name="Кпд(ок)" sheetId="121" r:id="rId8"/>
    <sheet name="выб" sheetId="113" r:id="rId9"/>
    <sheet name="Тест" sheetId="80" r:id="rId10"/>
    <sheet name="Судейская" sheetId="30" r:id="rId11"/>
  </sheets>
  <definedNames>
    <definedName name="_xlnm._FilterDatabase" localSheetId="0" hidden="1">МЛ!$A$6:$L$39</definedName>
    <definedName name="_xlnm.Print_Area" localSheetId="8">выб!$A$1:$T$18</definedName>
    <definedName name="_xlnm.Print_Area" localSheetId="5">КПд!$A$1:$AA$19</definedName>
    <definedName name="_xlnm.Print_Area" localSheetId="7">'Кпд(ок)'!$A$1:$Z$22</definedName>
    <definedName name="_xlnm.Print_Area" localSheetId="0">МЛ!$A$1:$L$41</definedName>
    <definedName name="_xlnm.Print_Area" localSheetId="1">МП!$A$1:$Z$19</definedName>
    <definedName name="_xlnm.Print_Area" localSheetId="4">ППАд!$A$1:$AA$23</definedName>
    <definedName name="_xlnm.Print_Area" localSheetId="3">'ППАд(ок)'!$A$1:$Z$27</definedName>
    <definedName name="_xlnm.Print_Area" localSheetId="2">'ППюн (л)'!$A$1:$Z$25</definedName>
    <definedName name="_xlnm.Print_Area" localSheetId="10">Судейская!$A$1:$E$51</definedName>
    <definedName name="_xlnm.Print_Area" localSheetId="9">Тест!$A$1:$Z$19</definedName>
  </definedNames>
  <calcPr calcId="125725"/>
</workbook>
</file>

<file path=xl/calcChain.xml><?xml version="1.0" encoding="utf-8"?>
<calcChain xmlns="http://schemas.openxmlformats.org/spreadsheetml/2006/main">
  <c r="W12" i="118"/>
  <c r="S12"/>
  <c r="P12"/>
  <c r="M12"/>
  <c r="Y12" s="1"/>
  <c r="N11" i="128"/>
  <c r="R11" i="113"/>
  <c r="T11" s="1"/>
  <c r="W11" i="80" l="1"/>
  <c r="S11"/>
  <c r="P11"/>
  <c r="M11"/>
  <c r="Y11" s="1"/>
  <c r="W12"/>
  <c r="S12"/>
  <c r="T12" s="1"/>
  <c r="P12"/>
  <c r="Q12" s="1"/>
  <c r="M12"/>
  <c r="N12" s="1"/>
  <c r="W12" i="121"/>
  <c r="W14"/>
  <c r="S12"/>
  <c r="S14"/>
  <c r="P12"/>
  <c r="P14"/>
  <c r="M12"/>
  <c r="M14"/>
  <c r="T11" i="80" l="1"/>
  <c r="Q11"/>
  <c r="Y12"/>
  <c r="A11" s="1"/>
  <c r="N11"/>
  <c r="Y14" i="121"/>
  <c r="Y12"/>
  <c r="N10" i="128"/>
  <c r="A12" i="80" l="1"/>
  <c r="M13" i="127"/>
  <c r="M12"/>
  <c r="S13"/>
  <c r="T13" s="1"/>
  <c r="S12"/>
  <c r="T12" s="1"/>
  <c r="W14" i="126"/>
  <c r="S14"/>
  <c r="P14"/>
  <c r="M14"/>
  <c r="W15"/>
  <c r="S15"/>
  <c r="P15"/>
  <c r="M15"/>
  <c r="W16"/>
  <c r="S16"/>
  <c r="P16"/>
  <c r="M16"/>
  <c r="W12"/>
  <c r="S12"/>
  <c r="P12"/>
  <c r="M12"/>
  <c r="W13"/>
  <c r="S13"/>
  <c r="P13"/>
  <c r="M13"/>
  <c r="W17"/>
  <c r="S17"/>
  <c r="T17" s="1"/>
  <c r="P17"/>
  <c r="M17"/>
  <c r="S14" i="93"/>
  <c r="T14" s="1"/>
  <c r="S16"/>
  <c r="T16" s="1"/>
  <c r="S15"/>
  <c r="T15" s="1"/>
  <c r="S12"/>
  <c r="T12" s="1"/>
  <c r="M14"/>
  <c r="M16"/>
  <c r="M15"/>
  <c r="M12"/>
  <c r="Z12" l="1"/>
  <c r="Y13" i="126"/>
  <c r="Y12"/>
  <c r="Y15"/>
  <c r="Q17"/>
  <c r="Y14"/>
  <c r="Y17"/>
  <c r="T13"/>
  <c r="Q16"/>
  <c r="N17"/>
  <c r="Q13"/>
  <c r="Y16"/>
  <c r="T16"/>
  <c r="U13" i="127"/>
  <c r="U12"/>
  <c r="Z13"/>
  <c r="N12"/>
  <c r="Z12"/>
  <c r="N13"/>
  <c r="Q12" i="126"/>
  <c r="T12"/>
  <c r="Q15"/>
  <c r="T15"/>
  <c r="T14"/>
  <c r="N12"/>
  <c r="N15"/>
  <c r="N14"/>
  <c r="Q14"/>
  <c r="N13"/>
  <c r="N16"/>
  <c r="Z15" i="93"/>
  <c r="Z16"/>
  <c r="Z14"/>
  <c r="A17" i="126" l="1"/>
  <c r="A13"/>
  <c r="A15"/>
  <c r="A12"/>
  <c r="A16"/>
  <c r="A14"/>
  <c r="A12" i="127"/>
  <c r="A13"/>
  <c r="W21" i="64"/>
  <c r="W12"/>
  <c r="W19"/>
  <c r="W13"/>
  <c r="W17"/>
  <c r="W14"/>
  <c r="W15"/>
  <c r="W20"/>
  <c r="W18"/>
  <c r="S21"/>
  <c r="S12"/>
  <c r="S19"/>
  <c r="S13"/>
  <c r="S17"/>
  <c r="S14"/>
  <c r="S15"/>
  <c r="S20"/>
  <c r="S18"/>
  <c r="P21"/>
  <c r="P12"/>
  <c r="P19"/>
  <c r="P13"/>
  <c r="P17"/>
  <c r="P14"/>
  <c r="P15"/>
  <c r="P20"/>
  <c r="P18"/>
  <c r="M21"/>
  <c r="Y21" s="1"/>
  <c r="M12"/>
  <c r="M19"/>
  <c r="M13"/>
  <c r="M17"/>
  <c r="Y17" s="1"/>
  <c r="M14"/>
  <c r="M15"/>
  <c r="Y15" s="1"/>
  <c r="M20"/>
  <c r="M18"/>
  <c r="Y18" s="1"/>
  <c r="S13" i="121"/>
  <c r="P13"/>
  <c r="M13"/>
  <c r="W13"/>
  <c r="P13" i="118"/>
  <c r="M13"/>
  <c r="S13"/>
  <c r="T14" i="121" l="1"/>
  <c r="T12"/>
  <c r="Q14"/>
  <c r="Q12"/>
  <c r="N14"/>
  <c r="N12"/>
  <c r="Y12" i="64"/>
  <c r="Q13" i="118"/>
  <c r="Q12"/>
  <c r="N13"/>
  <c r="N12"/>
  <c r="T13"/>
  <c r="T12"/>
  <c r="Y14" i="64"/>
  <c r="Y13"/>
  <c r="Y19"/>
  <c r="Y13" i="121"/>
  <c r="A14" s="1"/>
  <c r="Y20" i="64"/>
  <c r="Q13" i="121"/>
  <c r="T13"/>
  <c r="N13"/>
  <c r="S16" i="64"/>
  <c r="T14" s="1"/>
  <c r="P16"/>
  <c r="Q14" s="1"/>
  <c r="M16"/>
  <c r="N15" s="1"/>
  <c r="M13" i="93"/>
  <c r="S13"/>
  <c r="T13" s="1"/>
  <c r="W13" i="118"/>
  <c r="N12" i="93" l="1"/>
  <c r="N14"/>
  <c r="N16"/>
  <c r="N15"/>
  <c r="U16"/>
  <c r="U15"/>
  <c r="U14"/>
  <c r="U12"/>
  <c r="N19" i="64"/>
  <c r="N14"/>
  <c r="N21"/>
  <c r="N17"/>
  <c r="N18"/>
  <c r="T17"/>
  <c r="T18"/>
  <c r="Q17"/>
  <c r="Q18"/>
  <c r="T12"/>
  <c r="T13"/>
  <c r="T20"/>
  <c r="Q12"/>
  <c r="Q13"/>
  <c r="Q20"/>
  <c r="N13"/>
  <c r="N20"/>
  <c r="N12"/>
  <c r="T15"/>
  <c r="Q15"/>
  <c r="T21"/>
  <c r="T19"/>
  <c r="Q21"/>
  <c r="Q19"/>
  <c r="A12" i="121"/>
  <c r="A13"/>
  <c r="N13" i="93"/>
  <c r="Z13"/>
  <c r="Y13" i="118"/>
  <c r="W16" i="64"/>
  <c r="A13" i="118" l="1"/>
  <c r="A12"/>
  <c r="A15" i="93"/>
  <c r="A12"/>
  <c r="A16"/>
  <c r="A14"/>
  <c r="Y16" i="64"/>
  <c r="A19" l="1"/>
  <c r="A13"/>
  <c r="A20"/>
  <c r="A21"/>
  <c r="A12"/>
  <c r="A17"/>
  <c r="A15"/>
  <c r="A18"/>
  <c r="T16" l="1"/>
  <c r="Q16"/>
  <c r="N16"/>
  <c r="U13" i="93" l="1"/>
  <c r="A13" l="1"/>
  <c r="A16" i="64"/>
</calcChain>
</file>

<file path=xl/sharedStrings.xml><?xml version="1.0" encoding="utf-8"?>
<sst xmlns="http://schemas.openxmlformats.org/spreadsheetml/2006/main" count="1045" uniqueCount="259">
  <si>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</si>
  <si>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</si>
  <si>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</si>
  <si>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</si>
  <si>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</si>
  <si>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</si>
  <si>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</si>
  <si>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</si>
  <si>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</si>
  <si>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2Ю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</si>
  <si>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</si>
  <si>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</si>
  <si>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</si>
  <si>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</si>
  <si>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</si>
  <si>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</si>
  <si>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</si>
  <si>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</si>
  <si>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</si>
  <si>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</si>
  <si>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</si>
  <si>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</si>
  <si>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</si>
  <si>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</si>
  <si>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</si>
  <si>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</si>
  <si>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</si>
  <si>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</si>
  <si>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</si>
  <si>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</si>
  <si>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</si>
  <si>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</si>
  <si>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</si>
  <si>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</si>
  <si>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</si>
  <si>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</si>
  <si>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</si>
  <si>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</si>
  <si>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</si>
  <si>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</si>
  <si>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Ветеринарный врач</t>
  </si>
  <si>
    <t>самостоятельно</t>
  </si>
  <si>
    <t>Допущен</t>
  </si>
  <si>
    <t xml:space="preserve">Главный судья </t>
  </si>
  <si>
    <t>-</t>
  </si>
  <si>
    <t>М</t>
  </si>
  <si>
    <t>Технический делегат</t>
  </si>
  <si>
    <t>Ассистент ст.судьи</t>
  </si>
  <si>
    <t>Блюменталь Н.А.</t>
  </si>
  <si>
    <t>Читчик</t>
  </si>
  <si>
    <t>Медиана</t>
  </si>
  <si>
    <t>3Ю</t>
  </si>
  <si>
    <t>009672</t>
  </si>
  <si>
    <t>026684</t>
  </si>
  <si>
    <t>С</t>
  </si>
  <si>
    <t>Шеф-стюард</t>
  </si>
  <si>
    <t>Справка о составе судейской коллегии:</t>
  </si>
  <si>
    <t>КК "Фарфор" /
 Новгородская область</t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</si>
  <si>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</si>
  <si>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</si>
  <si>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</si>
  <si>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</si>
  <si>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</si>
  <si>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</si>
  <si>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</si>
  <si>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</si>
  <si>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 xml:space="preserve">ПРЕДВАРИТЕЛЬНЫЙ ПРИЗ А. Дети </t>
  </si>
  <si>
    <t>011273</t>
  </si>
  <si>
    <t>Назарова Д.</t>
  </si>
  <si>
    <t>016113</t>
  </si>
  <si>
    <t>Корнейчик О.</t>
  </si>
  <si>
    <t>Ганюшкина Л.</t>
  </si>
  <si>
    <t>ЧКК "Пудость" /
 Санкт-Петербург</t>
  </si>
  <si>
    <t>003677</t>
  </si>
  <si>
    <t>Симонов Е.</t>
  </si>
  <si>
    <t>ЧКК "Пудость"/ 
Ленинградская область</t>
  </si>
  <si>
    <t>021179</t>
  </si>
  <si>
    <t>004409</t>
  </si>
  <si>
    <t>СПб ГБОУ ДОД СДЮСШОР по кс и сп</t>
  </si>
  <si>
    <t>Балабанова М.</t>
  </si>
  <si>
    <t>014817</t>
  </si>
  <si>
    <t>Сентерева О.</t>
  </si>
  <si>
    <t>мальчики и девочки до 15 лет</t>
  </si>
  <si>
    <t>Езда по выбору</t>
  </si>
  <si>
    <t>026784</t>
  </si>
  <si>
    <t>Краснова Е.</t>
  </si>
  <si>
    <t>СС1К</t>
  </si>
  <si>
    <t>СС2К</t>
  </si>
  <si>
    <t>Блюменталь Н. - СС1К - Санкт-Петербург</t>
  </si>
  <si>
    <t>Михайлова Я.</t>
  </si>
  <si>
    <t>Кротова Н.В.</t>
  </si>
  <si>
    <t>Судья-Секретарь</t>
  </si>
  <si>
    <t>Судья-член Гранд-Жюри, Технический Делегат</t>
  </si>
  <si>
    <t>Судья-член Гранд-Жюри</t>
  </si>
  <si>
    <t>СПРАВКА о количестве субъектов РФ</t>
  </si>
  <si>
    <t>ВСЕГО РЕГИОНОВ:</t>
  </si>
  <si>
    <t>КПд</t>
  </si>
  <si>
    <r>
      <t>АКРОН</t>
    </r>
    <r>
      <rPr>
        <sz val="9"/>
        <rFont val="Verdana"/>
        <family val="2"/>
        <charset val="204"/>
      </rPr>
      <t>-06, жер., гнед., трак., Крах, Ленинградская обл.</t>
    </r>
  </si>
  <si>
    <t>007727</t>
  </si>
  <si>
    <t>Дьячкова Е.</t>
  </si>
  <si>
    <t>024580</t>
  </si>
  <si>
    <r>
      <t xml:space="preserve">ВОЛКОВА </t>
    </r>
    <r>
      <rPr>
        <sz val="9"/>
        <rFont val="Verdana"/>
        <family val="2"/>
        <charset val="204"/>
      </rPr>
      <t>Жанна</t>
    </r>
  </si>
  <si>
    <r>
      <t>АЛМАЗ</t>
    </r>
    <r>
      <rPr>
        <sz val="9"/>
        <rFont val="Verdana"/>
        <family val="2"/>
        <charset val="204"/>
      </rPr>
      <t>-09 (149), мер., гнедо-пег., класс пони, Вихрь, Ленинградская обл</t>
    </r>
  </si>
  <si>
    <t>Ружинская Е. - СС1К - Ленинградская область</t>
  </si>
  <si>
    <t>Командный приз. Дети / Открытый класс</t>
  </si>
  <si>
    <t>ПРЕДВАРИТЕЛЬНЫЙ ПРИЗ А. Дети / Открытый класс</t>
  </si>
  <si>
    <t>Ружинская Е.В.</t>
  </si>
  <si>
    <t>Кравченко Н.В.</t>
  </si>
  <si>
    <t>Новгородская область</t>
  </si>
  <si>
    <t>Кадыралиева А.В.</t>
  </si>
  <si>
    <r>
      <rPr>
        <b/>
        <sz val="14"/>
        <rFont val="Verdana"/>
        <family val="2"/>
        <charset val="204"/>
      </rPr>
      <t xml:space="preserve">ПЕРВЕНСТВО ГАТЧИНСКОГО РАЙОНА ПО ВЫЕЗДКЕ 
СРЕДИ ДЕТЕЙ И ЮНОШЕЙ
</t>
    </r>
    <r>
      <rPr>
        <sz val="14"/>
        <rFont val="Verdana"/>
        <family val="2"/>
        <charset val="204"/>
      </rPr>
      <t>Муниципальные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/>
    </r>
  </si>
  <si>
    <t>Мальчики и девочки до 15 лет,
 юноши и девушки 14-18 лет, мужчины и женщины</t>
  </si>
  <si>
    <t>КСК "Фрирайд" / Ленинградская область</t>
  </si>
  <si>
    <t>ПЕРВЕНСТВО ГАТЧИНСКОГО РАЙОНА ПО ВЫЕЗДКЕ 
СРЕДИ ДЕТЕЙ И ЮНОШЕЙ
Муниципальные соревнования</t>
  </si>
  <si>
    <t xml:space="preserve"> юноши и девушки 14-18 лет, мужчины и женщины</t>
  </si>
  <si>
    <t>22 августа 2021г.</t>
  </si>
  <si>
    <t>Анисимова Н.И.</t>
  </si>
  <si>
    <t>ССВК</t>
  </si>
  <si>
    <t>Лобанова В.В.</t>
  </si>
  <si>
    <t>Технический Делегат</t>
  </si>
  <si>
    <t xml:space="preserve">ПЕРВЕНСТВО ГАТЧИНСКОГО РАЙОНА ПО ВЫЕЗДКЕ 
СРЕДИ ДЕТЕЙ И ЮНОШЕЙ
Муниципальные соревнования
</t>
  </si>
  <si>
    <t>Анисимова Н. - ССВК - Санкт-Петербург</t>
  </si>
  <si>
    <t>Лобанова В.</t>
  </si>
  <si>
    <t>мужчины и женщины</t>
  </si>
  <si>
    <t>Предварительный приз. Юноши / Любители</t>
  </si>
  <si>
    <r>
      <t xml:space="preserve">ПЕРВЕНСТВО ГАТЧИНСКОГО РАЙОНА ПО ВЫЕЗДКЕ 
СРЕДИ ДЕТЕЙ И ЮНОШЕЙ
</t>
    </r>
    <r>
      <rPr>
        <sz val="16"/>
        <rFont val="Verdana"/>
        <family val="2"/>
        <charset val="204"/>
      </rPr>
      <t>Муниципальные соревнования</t>
    </r>
  </si>
  <si>
    <t>АБСОЛЮТНОЕ ПЕРВЕНСТВО</t>
  </si>
  <si>
    <t>Сумма %</t>
  </si>
  <si>
    <t>22 августа 2021г</t>
  </si>
  <si>
    <t>ПЕРВЕНСТВО ГАТЧИНСКОГО РАЙОНА ПО ВЫЕЗДКЕ СРЕДИ ДЕТЕЙ</t>
  </si>
  <si>
    <t>ППАд</t>
  </si>
  <si>
    <t xml:space="preserve"> мальчики и девочки до 15 лет, юноши и девушки 14-18 лет, мужчины и женщины</t>
  </si>
  <si>
    <t>Introductory Test B / Открытый класс</t>
  </si>
  <si>
    <r>
      <t>АЗАРД-</t>
    </r>
    <r>
      <rPr>
        <sz val="9"/>
        <rFont val="Verdana"/>
        <family val="2"/>
        <charset val="204"/>
      </rPr>
      <t>06, мер., вор., русс. верх., Атом, Старожиловский к/з</t>
    </r>
  </si>
  <si>
    <t>017400</t>
  </si>
  <si>
    <t>Капленко М.</t>
  </si>
  <si>
    <t>Спиридонова И.</t>
  </si>
  <si>
    <r>
      <t xml:space="preserve">СПИРИДОНОВА </t>
    </r>
    <r>
      <rPr>
        <sz val="9"/>
        <rFont val="Verdana"/>
        <family val="2"/>
        <charset val="204"/>
      </rPr>
      <t>Мария, 2008</t>
    </r>
  </si>
  <si>
    <t>017808</t>
  </si>
  <si>
    <r>
      <t xml:space="preserve">КОЛОСОВА </t>
    </r>
    <r>
      <rPr>
        <sz val="9"/>
        <rFont val="Verdana"/>
        <family val="2"/>
        <charset val="204"/>
      </rPr>
      <t>Галина</t>
    </r>
  </si>
  <si>
    <r>
      <t>ВЕРСАЛЬ</t>
    </r>
    <r>
      <rPr>
        <sz val="9"/>
        <rFont val="Verdana"/>
        <family val="2"/>
        <charset val="204"/>
      </rPr>
      <t>-13, жер., гнед., полукр., Ваваня, Ставропольский край</t>
    </r>
  </si>
  <si>
    <t>017460</t>
  </si>
  <si>
    <t>Колосова Г.</t>
  </si>
  <si>
    <t>Андреева М.</t>
  </si>
  <si>
    <r>
      <t xml:space="preserve">РАЛЬМАН </t>
    </r>
    <r>
      <rPr>
        <sz val="9"/>
        <rFont val="Verdana"/>
        <family val="2"/>
        <charset val="204"/>
      </rPr>
      <t>Яна-Эрика, 2004</t>
    </r>
  </si>
  <si>
    <t>057704</t>
  </si>
  <si>
    <r>
      <t>КАРДИНАЛ</t>
    </r>
    <r>
      <rPr>
        <sz val="9"/>
        <rFont val="Verdana"/>
        <family val="2"/>
        <charset val="204"/>
      </rPr>
      <t>-14, жер., т.гнед., полукр., Копенгаген, Россия</t>
    </r>
  </si>
  <si>
    <t>016148</t>
  </si>
  <si>
    <t>Елкина Ю.</t>
  </si>
  <si>
    <t>ч/в/
Республика Карелия</t>
  </si>
  <si>
    <t>029881</t>
  </si>
  <si>
    <r>
      <t>ШИНКАРЕВА</t>
    </r>
    <r>
      <rPr>
        <sz val="9"/>
        <rFont val="Verdana"/>
        <family val="2"/>
        <charset val="204"/>
      </rPr>
      <t xml:space="preserve"> Елена</t>
    </r>
  </si>
  <si>
    <t>016196</t>
  </si>
  <si>
    <r>
      <t>РЕД БЕРРИ</t>
    </r>
    <r>
      <rPr>
        <sz val="9"/>
        <rFont val="Verdana"/>
        <family val="2"/>
        <charset val="204"/>
      </rPr>
      <t>-11, коб., гнед., полукр., Ретро, Россия</t>
    </r>
  </si>
  <si>
    <t>Шинкарев М.</t>
  </si>
  <si>
    <t>КСК "Всадник" /
Санкт-Петербург</t>
  </si>
  <si>
    <r>
      <t xml:space="preserve">НОВИКОВА </t>
    </r>
    <r>
      <rPr>
        <sz val="9"/>
        <rFont val="Verdana"/>
        <family val="2"/>
        <charset val="204"/>
      </rPr>
      <t>Полина</t>
    </r>
  </si>
  <si>
    <r>
      <t>РЕЙНДЖЕР</t>
    </r>
    <r>
      <rPr>
        <sz val="9"/>
        <rFont val="Verdana"/>
        <family val="2"/>
        <charset val="204"/>
      </rPr>
      <t>-01, мер., сер., латв., неизв., Латвия</t>
    </r>
  </si>
  <si>
    <r>
      <t>ВОЛКОВА</t>
    </r>
    <r>
      <rPr>
        <sz val="9"/>
        <rFont val="Verdana"/>
        <family val="2"/>
        <charset val="204"/>
      </rPr>
      <t xml:space="preserve"> Жанна</t>
    </r>
  </si>
  <si>
    <r>
      <t>ДОМИНИК</t>
    </r>
    <r>
      <rPr>
        <sz val="9"/>
        <rFont val="Verdana"/>
        <family val="2"/>
        <charset val="204"/>
      </rPr>
      <t>-11, жер., вор., полукр., Домбай, Кировский к/з</t>
    </r>
  </si>
  <si>
    <t>КСК "Карьер"/
Ленинградская область</t>
  </si>
  <si>
    <r>
      <t xml:space="preserve">МАРТЫНОВА </t>
    </r>
    <r>
      <rPr>
        <sz val="9"/>
        <rFont val="Verdana"/>
        <family val="2"/>
        <charset val="204"/>
      </rPr>
      <t>Евгения</t>
    </r>
  </si>
  <si>
    <r>
      <t>РОГАЛЕВА</t>
    </r>
    <r>
      <rPr>
        <sz val="9"/>
        <rFont val="Verdana"/>
        <family val="2"/>
        <charset val="204"/>
      </rPr>
      <t xml:space="preserve"> София</t>
    </r>
  </si>
  <si>
    <r>
      <t>ПИПИ ТО</t>
    </r>
    <r>
      <rPr>
        <sz val="9"/>
        <rFont val="Verdana"/>
        <family val="2"/>
        <charset val="204"/>
      </rPr>
      <t>-15, жер., гнед., полукр., Эдем, Респ.Адыгея</t>
    </r>
  </si>
  <si>
    <t>024901</t>
  </si>
  <si>
    <t>Кошев З.</t>
  </si>
  <si>
    <t>020290</t>
  </si>
  <si>
    <r>
      <t xml:space="preserve">АНДРЕЕВА </t>
    </r>
    <r>
      <rPr>
        <sz val="9"/>
        <rFont val="Verdana"/>
        <family val="2"/>
        <charset val="204"/>
      </rPr>
      <t>Марина</t>
    </r>
  </si>
  <si>
    <t>КСК "Всадник" /
Ленинградская область</t>
  </si>
  <si>
    <r>
      <t xml:space="preserve">ГУРОВА </t>
    </r>
    <r>
      <rPr>
        <sz val="9"/>
        <rFont val="Verdana"/>
        <family val="2"/>
        <charset val="204"/>
      </rPr>
      <t>Анастасия</t>
    </r>
  </si>
  <si>
    <t>039586</t>
  </si>
  <si>
    <r>
      <t>ОСМАН ЗАУР</t>
    </r>
    <r>
      <rPr>
        <sz val="9"/>
        <rFont val="Verdana"/>
        <family val="2"/>
        <charset val="204"/>
      </rPr>
      <t>-07, жер., вор., трак., Запад 40, Россия</t>
    </r>
  </si>
  <si>
    <t>016159</t>
  </si>
  <si>
    <t>Консон Ф.</t>
  </si>
  <si>
    <t>КСК "Фрирайд"/
Ленинградская область</t>
  </si>
  <si>
    <r>
      <t xml:space="preserve">РОЖКОВА </t>
    </r>
    <r>
      <rPr>
        <sz val="9"/>
        <rFont val="Verdana"/>
        <family val="2"/>
        <charset val="204"/>
      </rPr>
      <t>Владислава, 2003</t>
    </r>
  </si>
  <si>
    <t>004903</t>
  </si>
  <si>
    <r>
      <t>ГУРАМ ДЖАН</t>
    </r>
    <r>
      <rPr>
        <sz val="9"/>
        <rFont val="Verdana"/>
        <family val="2"/>
        <charset val="204"/>
      </rPr>
      <t>-17, мер., вор., полукр., Горхан, Россия</t>
    </r>
  </si>
  <si>
    <t>025257</t>
  </si>
  <si>
    <t>Рожкова В.</t>
  </si>
  <si>
    <t>КСК "Фрирайд" /
Ленинградская область</t>
  </si>
  <si>
    <r>
      <t xml:space="preserve">БЫСТРЫЙ </t>
    </r>
    <r>
      <rPr>
        <sz val="9"/>
        <rFont val="Verdana"/>
        <family val="2"/>
        <charset val="204"/>
      </rPr>
      <t>Никита, 2000</t>
    </r>
  </si>
  <si>
    <t>035000</t>
  </si>
  <si>
    <r>
      <t>ПЕРСЕЯ-</t>
    </r>
    <r>
      <rPr>
        <sz val="9"/>
        <rFont val="Verdana"/>
        <family val="2"/>
        <charset val="204"/>
      </rPr>
      <t>13, коб., гнед., полукр., Рыжий, Россия</t>
    </r>
  </si>
  <si>
    <t>020426</t>
  </si>
  <si>
    <t>Теплухина А.</t>
  </si>
  <si>
    <r>
      <t xml:space="preserve">ЗУСЬ-СОБОЛЕВА </t>
    </r>
    <r>
      <rPr>
        <sz val="9"/>
        <rFont val="Verdana"/>
        <family val="2"/>
        <charset val="204"/>
      </rPr>
      <t>Виктория, 2007</t>
    </r>
  </si>
  <si>
    <t>044407</t>
  </si>
  <si>
    <r>
      <t>МАРТИНИКА</t>
    </r>
    <r>
      <rPr>
        <sz val="9"/>
        <color indexed="8"/>
        <rFont val="Verdana"/>
        <family val="2"/>
        <charset val="204"/>
      </rPr>
      <t>-11 (146), гнед., коб., полукр., неизв., Новгородская обл.</t>
    </r>
  </si>
  <si>
    <t>017115</t>
  </si>
  <si>
    <r>
      <t>МАРТИНИКА</t>
    </r>
    <r>
      <rPr>
        <sz val="9"/>
        <color indexed="8"/>
        <rFont val="Verdana"/>
        <family val="2"/>
        <charset val="204"/>
      </rPr>
      <t>-11 (146), гнед., коб., полукр., неизв., Россия</t>
    </r>
  </si>
  <si>
    <r>
      <t xml:space="preserve">ЗУСЬ-СОБОЛЕВА </t>
    </r>
    <r>
      <rPr>
        <sz val="9"/>
        <rFont val="Verdana"/>
        <family val="2"/>
        <charset val="204"/>
      </rPr>
      <t>Анастасия, 2007</t>
    </r>
  </si>
  <si>
    <t>044307</t>
  </si>
  <si>
    <t>010431</t>
  </si>
  <si>
    <t>Михайлова Т.</t>
  </si>
  <si>
    <r>
      <t>ГУД ЛАК</t>
    </r>
    <r>
      <rPr>
        <sz val="9"/>
        <rFont val="Verdana"/>
        <family val="2"/>
        <charset val="204"/>
      </rPr>
      <t>-08, жер., вор., ганн., Гонг, Россия</t>
    </r>
  </si>
  <si>
    <r>
      <t>ЛАСТИК</t>
    </r>
    <r>
      <rPr>
        <sz val="9"/>
        <rFont val="Verdana"/>
        <family val="2"/>
        <charset val="204"/>
      </rPr>
      <t>-11 (145), мер., савр., класс пони, Сельдерей, Москва</t>
    </r>
  </si>
  <si>
    <t>022712</t>
  </si>
  <si>
    <r>
      <t>ФИРСОВА</t>
    </r>
    <r>
      <rPr>
        <sz val="9"/>
        <rFont val="Verdana"/>
        <family val="2"/>
        <charset val="204"/>
      </rPr>
      <t xml:space="preserve"> Алина, 2008</t>
    </r>
  </si>
  <si>
    <r>
      <t>БАБИЧ</t>
    </r>
    <r>
      <rPr>
        <sz val="9"/>
        <rFont val="Verdana"/>
        <family val="2"/>
        <charset val="204"/>
      </rPr>
      <t xml:space="preserve"> Елизавета, 2010</t>
    </r>
  </si>
  <si>
    <t>036710</t>
  </si>
  <si>
    <r>
      <t>МИХАЙЛОВА</t>
    </r>
    <r>
      <rPr>
        <sz val="9"/>
        <color indexed="8"/>
        <rFont val="Verdana"/>
        <family val="2"/>
        <charset val="204"/>
      </rPr>
      <t xml:space="preserve"> Янина</t>
    </r>
  </si>
  <si>
    <t>008381</t>
  </si>
  <si>
    <t>025433</t>
  </si>
  <si>
    <r>
      <t>МАЙБАХ</t>
    </r>
    <r>
      <rPr>
        <sz val="9"/>
        <color indexed="8"/>
        <rFont val="Verdana"/>
        <family val="2"/>
        <charset val="204"/>
      </rPr>
      <t>-11, мер., рыж., полукр., Хадас 7, Россия</t>
    </r>
  </si>
  <si>
    <r>
      <t xml:space="preserve">КОНСОН </t>
    </r>
    <r>
      <rPr>
        <sz val="9"/>
        <rFont val="Verdana"/>
        <family val="2"/>
        <charset val="204"/>
      </rPr>
      <t>Фёдор</t>
    </r>
  </si>
  <si>
    <t>008982</t>
  </si>
  <si>
    <r>
      <t>ЧИНГИЗ</t>
    </r>
    <r>
      <rPr>
        <sz val="9"/>
        <rFont val="Verdana"/>
        <family val="2"/>
        <charset val="204"/>
      </rPr>
      <t>-16, мер., вор., полукр., Гамлет, Ленинградская обл.</t>
    </r>
  </si>
  <si>
    <t>024880</t>
  </si>
  <si>
    <t>Вощакин Д.</t>
  </si>
  <si>
    <r>
      <t>АЛЕНЕР</t>
    </r>
    <r>
      <rPr>
        <sz val="9"/>
        <rFont val="Verdana"/>
        <family val="2"/>
        <charset val="204"/>
      </rPr>
      <t xml:space="preserve"> Ирина</t>
    </r>
  </si>
  <si>
    <t>040686</t>
  </si>
  <si>
    <r>
      <t>РИТОРИКА</t>
    </r>
    <r>
      <rPr>
        <sz val="9"/>
        <rFont val="Verdana"/>
        <family val="2"/>
        <charset val="204"/>
      </rPr>
      <t>-01, коб., гнед., трак., Прогноз, Россия</t>
    </r>
  </si>
  <si>
    <t>010540</t>
  </si>
  <si>
    <t>Аленер И.</t>
  </si>
  <si>
    <r>
      <t>МУЗЫКА</t>
    </r>
    <r>
      <rPr>
        <sz val="9"/>
        <color indexed="8"/>
        <rFont val="Verdana"/>
        <family val="2"/>
        <charset val="204"/>
      </rPr>
      <t xml:space="preserve"> София, 2010</t>
    </r>
  </si>
  <si>
    <t>023267</t>
  </si>
  <si>
    <t>Прокопенко Ю.</t>
  </si>
  <si>
    <r>
      <t>МАРТА</t>
    </r>
    <r>
      <rPr>
        <sz val="9"/>
        <color indexed="8"/>
        <rFont val="Verdana"/>
        <family val="2"/>
        <charset val="204"/>
      </rPr>
      <t>-08, коб., рыж., полукр., неизв., Россия</t>
    </r>
  </si>
  <si>
    <r>
      <t xml:space="preserve">КРЫЛОВА </t>
    </r>
    <r>
      <rPr>
        <sz val="9"/>
        <rFont val="Verdana"/>
        <family val="2"/>
        <charset val="204"/>
      </rPr>
      <t>Елизавета, 2009</t>
    </r>
  </si>
  <si>
    <r>
      <t>РИБЭЛЬ</t>
    </r>
    <r>
      <rPr>
        <sz val="9"/>
        <rFont val="Verdana"/>
        <family val="2"/>
        <charset val="204"/>
      </rPr>
      <t>-07, коб., гнед., буден., Рэтро, ЗАО "Гомонтово", Ленинградская обл</t>
    </r>
  </si>
  <si>
    <t>007732</t>
  </si>
  <si>
    <t>Крылова Ю.</t>
  </si>
  <si>
    <t>ЧКК "Пудость" / Ленинградская область</t>
  </si>
  <si>
    <t>047909</t>
  </si>
  <si>
    <r>
      <t xml:space="preserve">КРЫЛОВА </t>
    </r>
    <r>
      <rPr>
        <sz val="9"/>
        <rFont val="Verdana"/>
        <family val="2"/>
        <charset val="204"/>
      </rPr>
      <t>Юлия</t>
    </r>
  </si>
  <si>
    <r>
      <t>ЗАВТРАК</t>
    </r>
    <r>
      <rPr>
        <sz val="9"/>
        <rFont val="Verdana"/>
        <family val="2"/>
        <charset val="204"/>
      </rPr>
      <t>-03,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жер, рыж, буд, Зачинщик, кз им. Первой Конной Армии</t>
    </r>
  </si>
  <si>
    <r>
      <t xml:space="preserve">МЕШКОВА </t>
    </r>
    <r>
      <rPr>
        <sz val="9"/>
        <rFont val="Verdana"/>
        <family val="2"/>
        <charset val="204"/>
      </rPr>
      <t>Ольга</t>
    </r>
  </si>
  <si>
    <t>023283</t>
  </si>
  <si>
    <r>
      <t xml:space="preserve">БАЛАБАНОВА </t>
    </r>
    <r>
      <rPr>
        <sz val="9"/>
        <rFont val="Verdana"/>
        <family val="2"/>
        <charset val="204"/>
      </rPr>
      <t>Мария</t>
    </r>
  </si>
  <si>
    <r>
      <t>ЛИМФА</t>
    </r>
    <r>
      <rPr>
        <sz val="9"/>
        <rFont val="Verdana"/>
        <family val="2"/>
        <charset val="204"/>
      </rPr>
      <t>-08, коб., сер., орл.рыс., Фарфор, Россия</t>
    </r>
  </si>
  <si>
    <t>036785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</si>
  <si>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</si>
  <si>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</si>
  <si>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</si>
  <si>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</si>
  <si>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</si>
  <si>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</si>
  <si>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</si>
  <si>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</si>
  <si>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Тест FEI 2009г. (ред. 2016г.) «Езда для 4-летних лошадей»</t>
  </si>
  <si>
    <t xml:space="preserve"> мужчины и женщины</t>
  </si>
  <si>
    <t xml:space="preserve">КОМАНДНЫЙ ПРИЗ. Дети </t>
  </si>
  <si>
    <r>
      <t>РИБЭЛЬ</t>
    </r>
    <r>
      <rPr>
        <sz val="9"/>
        <rFont val="Verdana"/>
        <family val="2"/>
        <charset val="204"/>
      </rPr>
      <t>-07, коб., гнед., буден., Рэтро, ЗАО "Гомонтово", Россия</t>
    </r>
  </si>
  <si>
    <t>Малый приз</t>
  </si>
  <si>
    <r>
      <rPr>
        <b/>
        <sz val="9"/>
        <rFont val="Verdana"/>
        <family val="2"/>
        <charset val="204"/>
      </rPr>
      <t>КРЫЛОВА</t>
    </r>
    <r>
      <rPr>
        <sz val="9"/>
        <rFont val="Verdana"/>
        <family val="2"/>
        <charset val="204"/>
      </rPr>
      <t xml:space="preserve"> Юлия</t>
    </r>
  </si>
  <si>
    <t>снят</t>
  </si>
  <si>
    <r>
      <rPr>
        <b/>
        <sz val="9"/>
        <rFont val="Verdana"/>
        <family val="2"/>
        <charset val="204"/>
      </rPr>
      <t>ЗАВТРАК</t>
    </r>
    <r>
      <rPr>
        <sz val="9"/>
        <rFont val="Verdana"/>
        <family val="2"/>
        <charset val="204"/>
      </rPr>
      <t>-03, жер, рыж, буд, Зачинщик, кз им. Первой Конной Армии</t>
    </r>
  </si>
  <si>
    <t>Срединный результат</t>
  </si>
  <si>
    <t>КСК "ФриРайд"/
Санкт-Петербург</t>
  </si>
  <si>
    <t>Е</t>
  </si>
  <si>
    <t>отказ</t>
  </si>
  <si>
    <r>
      <t xml:space="preserve">Судьи: </t>
    </r>
    <r>
      <rPr>
        <sz val="10"/>
        <rFont val="Verdana"/>
        <family val="2"/>
        <charset val="204"/>
      </rPr>
      <t xml:space="preserve">Н - Кротова Н. - СС2К - Ленинградская обл., </t>
    </r>
    <r>
      <rPr>
        <b/>
        <sz val="10"/>
        <rFont val="Verdana"/>
        <family val="2"/>
        <charset val="204"/>
      </rPr>
      <t xml:space="preserve">С - Анисимова Н. - ССВК - Санкт-Петербург, </t>
    </r>
    <r>
      <rPr>
        <sz val="10"/>
        <rFont val="Verdana"/>
        <family val="2"/>
        <charset val="204"/>
      </rPr>
      <t>М - Ружинская Е. - СС1К - Ленинградская обл.</t>
    </r>
  </si>
  <si>
    <t>Судьи: С - Анисимова Н. - ССВК - Санкт-Петербург, Е - Ружинская Е. - СС1К - Ленинградская обл., Кротова Н. - СС2К - Ленинградская обл.</t>
  </si>
  <si>
    <t>КСК "Регион"/
Ленинградская область</t>
  </si>
  <si>
    <r>
      <t xml:space="preserve">Судьи: </t>
    </r>
    <r>
      <rPr>
        <sz val="10"/>
        <rFont val="Verdana"/>
        <family val="2"/>
        <charset val="204"/>
      </rPr>
      <t xml:space="preserve">Н - Анисимова Н. - ССВК - Санкт-Петербург, </t>
    </r>
    <r>
      <rPr>
        <b/>
        <sz val="10"/>
        <rFont val="Verdana"/>
        <family val="2"/>
        <charset val="204"/>
      </rPr>
      <t xml:space="preserve">С - Кротова Н. - СС2К - Ленинградская обл., </t>
    </r>
    <r>
      <rPr>
        <sz val="10"/>
        <rFont val="Verdana"/>
        <family val="2"/>
        <charset val="204"/>
      </rPr>
      <t>М - Ружинская Е. - СС1К - Ленинградская обл.</t>
    </r>
  </si>
  <si>
    <t>Судьи: Ружинская Е. - СС1К - Ленинградская обл., Анисимова Н. - ССВК - Санкт-Петербург, Кротова Н. - СС2К - Ленинградская обл.</t>
  </si>
  <si>
    <t>СС3К</t>
  </si>
  <si>
    <r>
      <t>ПЕРВЕНСТВО ГАТЧИНСКОГО РАЙОНА ПО ВЫЕЗДКЕ 
СРЕДИ ДЕТЕЙ И ЮНОШЕЙ</t>
    </r>
    <r>
      <rPr>
        <sz val="16"/>
        <rFont val="Verdana"/>
        <family val="2"/>
        <charset val="204"/>
      </rPr>
      <t xml:space="preserve">
Муниципальные соревнования</t>
    </r>
  </si>
</sst>
</file>

<file path=xl/styles.xml><?xml version="1.0" encoding="utf-8"?>
<styleSheet xmlns="http://schemas.openxmlformats.org/spreadsheetml/2006/main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</numFmts>
  <fonts count="73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u/>
      <sz val="14"/>
      <name val="Verdana"/>
      <family val="2"/>
      <charset val="204"/>
    </font>
    <font>
      <i/>
      <sz val="10"/>
      <name val="Verdana"/>
      <family val="2"/>
      <charset val="204"/>
    </font>
    <font>
      <sz val="11"/>
      <name val="Verdana"/>
      <family val="2"/>
      <charset val="204"/>
    </font>
    <font>
      <sz val="12"/>
      <name val="Verdana"/>
      <family val="2"/>
      <charset val="204"/>
    </font>
    <font>
      <sz val="8"/>
      <name val="Arial"/>
      <family val="2"/>
      <charset val="204"/>
    </font>
    <font>
      <sz val="16"/>
      <name val="Verdana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rgb="FF7030A0"/>
      <name val="Arial"/>
      <family val="2"/>
      <charset val="204"/>
    </font>
    <font>
      <b/>
      <i/>
      <sz val="10"/>
      <name val="Verdana"/>
      <family val="2"/>
      <charset val="204"/>
    </font>
    <font>
      <sz val="10"/>
      <color rgb="FFFF0000"/>
      <name val="Verdana"/>
      <family val="2"/>
      <charset val="204"/>
    </font>
    <font>
      <sz val="10"/>
      <color rgb="FFFF0000"/>
      <name val="Arial"/>
      <family val="2"/>
      <charset val="204"/>
    </font>
    <font>
      <b/>
      <i/>
      <sz val="12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b/>
      <sz val="10"/>
      <name val="Arial Cyr"/>
      <charset val="204"/>
    </font>
    <font>
      <b/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b/>
      <sz val="10"/>
      <color rgb="FF7030A0"/>
      <name val="Verdana"/>
      <family val="2"/>
      <charset val="204"/>
    </font>
    <font>
      <sz val="14"/>
      <name val="Verdana"/>
      <family val="2"/>
      <charset val="204"/>
    </font>
    <font>
      <b/>
      <sz val="16"/>
      <name val="Verdana"/>
      <family val="2"/>
      <charset val="204"/>
    </font>
    <font>
      <b/>
      <sz val="7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6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0" borderId="0"/>
    <xf numFmtId="0" fontId="6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164" fontId="1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7" fillId="0" borderId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4" fontId="33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7" fillId="0" borderId="0" applyFill="0" applyBorder="0" applyAlignment="0" applyProtection="0"/>
    <xf numFmtId="172" fontId="6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72" fontId="6" fillId="0" borderId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5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7" fillId="0" borderId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4" fontId="1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2" fontId="34" fillId="0" borderId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4" fontId="1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2" fontId="34" fillId="0" borderId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40" borderId="7" applyNumberFormat="0" applyAlignment="0" applyProtection="0"/>
    <xf numFmtId="0" fontId="13" fillId="41" borderId="7" applyNumberFormat="0" applyAlignment="0" applyProtection="0"/>
    <xf numFmtId="0" fontId="13" fillId="41" borderId="7" applyNumberFormat="0" applyAlignment="0" applyProtection="0"/>
    <xf numFmtId="0" fontId="13" fillId="40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34" fillId="0" borderId="0"/>
    <xf numFmtId="0" fontId="3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6" fillId="0" borderId="0"/>
    <xf numFmtId="0" fontId="3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6" fillId="0" borderId="0"/>
    <xf numFmtId="0" fontId="34" fillId="0" borderId="0"/>
    <xf numFmtId="0" fontId="7" fillId="0" borderId="0"/>
    <xf numFmtId="0" fontId="6" fillId="0" borderId="0"/>
    <xf numFmtId="0" fontId="7" fillId="0" borderId="0"/>
    <xf numFmtId="0" fontId="51" fillId="0" borderId="0"/>
    <xf numFmtId="0" fontId="34" fillId="0" borderId="0"/>
    <xf numFmtId="0" fontId="7" fillId="0" borderId="0"/>
    <xf numFmtId="0" fontId="51" fillId="0" borderId="0"/>
    <xf numFmtId="0" fontId="5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52" fillId="0" borderId="0"/>
    <xf numFmtId="0" fontId="5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34" fillId="0" borderId="0"/>
    <xf numFmtId="0" fontId="8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8" fillId="0" borderId="0"/>
    <xf numFmtId="0" fontId="8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44" borderId="8" applyNumberFormat="0" applyFont="0" applyAlignment="0" applyProtection="0"/>
    <xf numFmtId="0" fontId="1" fillId="45" borderId="8" applyNumberFormat="0" applyAlignment="0" applyProtection="0"/>
    <xf numFmtId="0" fontId="6" fillId="45" borderId="8" applyNumberFormat="0" applyAlignment="0" applyProtection="0"/>
    <xf numFmtId="0" fontId="6" fillId="45" borderId="8" applyNumberFormat="0" applyAlignment="0" applyProtection="0"/>
    <xf numFmtId="0" fontId="6" fillId="44" borderId="8" applyNumberFormat="0" applyFont="0" applyAlignment="0" applyProtection="0"/>
    <xf numFmtId="9" fontId="29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76" fontId="7" fillId="0" borderId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34" fillId="0" borderId="0"/>
    <xf numFmtId="174" fontId="8" fillId="0" borderId="0" applyFont="0" applyFill="0" applyBorder="0" applyAlignment="0" applyProtection="0"/>
    <xf numFmtId="0" fontId="51" fillId="0" borderId="0"/>
    <xf numFmtId="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51" fillId="0" borderId="0"/>
  </cellStyleXfs>
  <cellXfs count="377">
    <xf numFmtId="0" fontId="0" fillId="0" borderId="0" xfId="0"/>
    <xf numFmtId="0" fontId="23" fillId="0" borderId="0" xfId="989" applyNumberFormat="1" applyFont="1" applyFill="1" applyBorder="1" applyAlignment="1" applyProtection="1">
      <alignment vertical="center"/>
      <protection locked="0"/>
    </xf>
    <xf numFmtId="49" fontId="23" fillId="0" borderId="0" xfId="989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1002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99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990" applyNumberFormat="1" applyFont="1" applyFill="1" applyBorder="1" applyAlignment="1" applyProtection="1">
      <alignment vertical="center"/>
      <protection locked="0"/>
    </xf>
    <xf numFmtId="0" fontId="41" fillId="0" borderId="0" xfId="991" applyFont="1" applyAlignment="1" applyProtection="1">
      <alignment vertical="center"/>
      <protection locked="0"/>
    </xf>
    <xf numFmtId="0" fontId="6" fillId="0" borderId="0" xfId="1001" applyFont="1" applyAlignment="1" applyProtection="1">
      <alignment vertical="center"/>
      <protection locked="0"/>
    </xf>
    <xf numFmtId="0" fontId="42" fillId="0" borderId="0" xfId="1001" applyFont="1" applyAlignment="1" applyProtection="1">
      <alignment vertical="center"/>
      <protection locked="0"/>
    </xf>
    <xf numFmtId="0" fontId="43" fillId="0" borderId="0" xfId="1001" applyFont="1" applyAlignment="1" applyProtection="1">
      <alignment vertical="center"/>
      <protection locked="0"/>
    </xf>
    <xf numFmtId="0" fontId="25" fillId="0" borderId="0" xfId="1001" applyFont="1" applyProtection="1">
      <protection locked="0"/>
    </xf>
    <xf numFmtId="0" fontId="25" fillId="0" borderId="0" xfId="1001" applyFont="1" applyAlignment="1" applyProtection="1">
      <alignment wrapText="1"/>
      <protection locked="0"/>
    </xf>
    <xf numFmtId="0" fontId="25" fillId="0" borderId="0" xfId="1001" applyFont="1" applyAlignment="1" applyProtection="1">
      <alignment shrinkToFit="1"/>
      <protection locked="0"/>
    </xf>
    <xf numFmtId="1" fontId="38" fillId="0" borderId="0" xfId="1001" applyNumberFormat="1" applyFont="1" applyProtection="1">
      <protection locked="0"/>
    </xf>
    <xf numFmtId="169" fontId="25" fillId="0" borderId="0" xfId="1001" applyNumberFormat="1" applyFont="1" applyProtection="1">
      <protection locked="0"/>
    </xf>
    <xf numFmtId="0" fontId="38" fillId="0" borderId="0" xfId="1001" applyFont="1" applyProtection="1">
      <protection locked="0"/>
    </xf>
    <xf numFmtId="169" fontId="38" fillId="0" borderId="0" xfId="1001" applyNumberFormat="1" applyFont="1" applyProtection="1">
      <protection locked="0"/>
    </xf>
    <xf numFmtId="0" fontId="25" fillId="0" borderId="0" xfId="1001" applyFont="1" applyBorder="1" applyAlignment="1" applyProtection="1">
      <alignment horizontal="right" vertical="center"/>
      <protection locked="0"/>
    </xf>
    <xf numFmtId="0" fontId="43" fillId="0" borderId="0" xfId="991" applyFont="1" applyAlignment="1" applyProtection="1">
      <alignment vertical="center"/>
      <protection locked="0"/>
    </xf>
    <xf numFmtId="1" fontId="28" fillId="46" borderId="10" xfId="993" applyNumberFormat="1" applyFont="1" applyFill="1" applyBorder="1" applyAlignment="1" applyProtection="1">
      <alignment horizontal="center" vertical="center" textRotation="90" wrapText="1"/>
      <protection locked="0"/>
    </xf>
    <xf numFmtId="169" fontId="28" fillId="46" borderId="10" xfId="993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993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01" applyFont="1" applyFill="1" applyBorder="1" applyAlignment="1" applyProtection="1">
      <alignment horizontal="center" vertical="center"/>
      <protection locked="0"/>
    </xf>
    <xf numFmtId="0" fontId="30" fillId="0" borderId="0" xfId="991" applyFont="1" applyAlignment="1" applyProtection="1">
      <alignment vertical="center"/>
      <protection locked="0"/>
    </xf>
    <xf numFmtId="0" fontId="23" fillId="0" borderId="0" xfId="993" applyFont="1" applyBorder="1" applyAlignment="1" applyProtection="1">
      <alignment horizontal="center" vertical="center" wrapText="1"/>
      <protection locked="0"/>
    </xf>
    <xf numFmtId="0" fontId="23" fillId="0" borderId="0" xfId="1001" applyFont="1" applyFill="1" applyBorder="1" applyAlignment="1" applyProtection="1">
      <alignment horizontal="center" vertical="center"/>
      <protection locked="0"/>
    </xf>
    <xf numFmtId="0" fontId="28" fillId="46" borderId="0" xfId="0" applyNumberFormat="1" applyFont="1" applyFill="1" applyBorder="1" applyAlignment="1">
      <alignment horizontal="center" vertical="center" wrapText="1"/>
    </xf>
    <xf numFmtId="170" fontId="28" fillId="0" borderId="0" xfId="991" applyNumberFormat="1" applyFont="1" applyBorder="1" applyAlignment="1" applyProtection="1">
      <alignment horizontal="center" vertical="center" wrapText="1"/>
      <protection locked="0"/>
    </xf>
    <xf numFmtId="169" fontId="40" fillId="0" borderId="0" xfId="991" applyNumberFormat="1" applyFont="1" applyBorder="1" applyAlignment="1" applyProtection="1">
      <alignment horizontal="center" vertical="center" wrapText="1"/>
      <protection locked="0"/>
    </xf>
    <xf numFmtId="0" fontId="25" fillId="0" borderId="0" xfId="991" applyFont="1" applyBorder="1" applyAlignment="1" applyProtection="1">
      <alignment horizontal="center" vertical="center" wrapText="1"/>
      <protection locked="0"/>
    </xf>
    <xf numFmtId="1" fontId="28" fillId="0" borderId="0" xfId="991" applyNumberFormat="1" applyFont="1" applyBorder="1" applyAlignment="1" applyProtection="1">
      <alignment horizontal="center" vertical="center" wrapText="1"/>
      <protection locked="0"/>
    </xf>
    <xf numFmtId="0" fontId="26" fillId="0" borderId="0" xfId="991" applyFont="1" applyBorder="1" applyAlignment="1" applyProtection="1">
      <alignment horizontal="center" vertical="center" wrapText="1"/>
      <protection locked="0"/>
    </xf>
    <xf numFmtId="0" fontId="23" fillId="0" borderId="0" xfId="991" applyFont="1" applyAlignment="1" applyProtection="1">
      <alignment vertical="center"/>
      <protection locked="0"/>
    </xf>
    <xf numFmtId="0" fontId="6" fillId="0" borderId="0" xfId="991" applyNumberFormat="1" applyFont="1" applyFill="1" applyBorder="1" applyAlignment="1" applyProtection="1">
      <alignment horizontal="center" vertical="center"/>
      <protection locked="0"/>
    </xf>
    <xf numFmtId="0" fontId="23" fillId="0" borderId="0" xfId="991" applyNumberFormat="1" applyFont="1" applyFill="1" applyBorder="1" applyAlignment="1" applyProtection="1">
      <alignment vertical="center"/>
      <protection locked="0"/>
    </xf>
    <xf numFmtId="1" fontId="23" fillId="0" borderId="0" xfId="991" applyNumberFormat="1" applyFont="1" applyAlignment="1" applyProtection="1">
      <alignment vertical="center"/>
      <protection locked="0"/>
    </xf>
    <xf numFmtId="169" fontId="23" fillId="0" borderId="0" xfId="991" applyNumberFormat="1" applyFont="1" applyAlignment="1" applyProtection="1">
      <alignment vertical="center"/>
      <protection locked="0"/>
    </xf>
    <xf numFmtId="0" fontId="6" fillId="0" borderId="0" xfId="991" applyNumberFormat="1" applyFont="1" applyFill="1" applyBorder="1" applyAlignment="1" applyProtection="1">
      <alignment vertical="center"/>
      <protection locked="0"/>
    </xf>
    <xf numFmtId="1" fontId="41" fillId="0" borderId="0" xfId="991" applyNumberFormat="1" applyFont="1" applyAlignment="1" applyProtection="1">
      <alignment vertical="center"/>
      <protection locked="0"/>
    </xf>
    <xf numFmtId="169" fontId="41" fillId="0" borderId="0" xfId="991" applyNumberFormat="1" applyFont="1" applyAlignment="1" applyProtection="1">
      <alignment vertical="center"/>
      <protection locked="0"/>
    </xf>
    <xf numFmtId="0" fontId="26" fillId="0" borderId="0" xfId="995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475" applyNumberFormat="1" applyFont="1" applyFill="1" applyBorder="1" applyAlignment="1" applyProtection="1">
      <alignment horizontal="center" vertical="center"/>
      <protection locked="0"/>
    </xf>
    <xf numFmtId="0" fontId="6" fillId="0" borderId="0" xfId="992" applyFont="1" applyAlignment="1" applyProtection="1">
      <alignment vertical="center"/>
      <protection locked="0"/>
    </xf>
    <xf numFmtId="0" fontId="23" fillId="0" borderId="0" xfId="992" applyFont="1" applyAlignment="1" applyProtection="1">
      <alignment vertical="center"/>
      <protection locked="0"/>
    </xf>
    <xf numFmtId="169" fontId="6" fillId="0" borderId="0" xfId="992" applyNumberFormat="1" applyFont="1" applyAlignment="1" applyProtection="1">
      <alignment vertical="center"/>
      <protection locked="0"/>
    </xf>
    <xf numFmtId="1" fontId="6" fillId="0" borderId="0" xfId="992" applyNumberFormat="1" applyFont="1" applyAlignment="1" applyProtection="1">
      <alignment vertical="center"/>
      <protection locked="0"/>
    </xf>
    <xf numFmtId="0" fontId="6" fillId="0" borderId="0" xfId="996" applyFill="1" applyAlignment="1" applyProtection="1">
      <alignment vertical="center"/>
      <protection locked="0"/>
    </xf>
    <xf numFmtId="0" fontId="21" fillId="0" borderId="0" xfId="996" applyFont="1" applyFill="1" applyAlignment="1" applyProtection="1">
      <alignment vertical="center"/>
      <protection locked="0"/>
    </xf>
    <xf numFmtId="0" fontId="6" fillId="0" borderId="0" xfId="996" applyFont="1" applyFill="1" applyAlignment="1" applyProtection="1">
      <alignment horizontal="center" vertical="center"/>
      <protection locked="0"/>
    </xf>
    <xf numFmtId="0" fontId="30" fillId="0" borderId="0" xfId="996" applyFont="1" applyFill="1" applyAlignment="1" applyProtection="1">
      <alignment horizontal="center" vertical="center"/>
      <protection locked="0"/>
    </xf>
    <xf numFmtId="0" fontId="6" fillId="0" borderId="0" xfId="996" applyFill="1" applyAlignment="1" applyProtection="1">
      <alignment horizontal="center" vertical="center" wrapText="1"/>
      <protection locked="0"/>
    </xf>
    <xf numFmtId="0" fontId="22" fillId="0" borderId="0" xfId="1004" applyFont="1" applyFill="1" applyAlignment="1">
      <alignment vertical="center" wrapText="1"/>
    </xf>
    <xf numFmtId="0" fontId="6" fillId="0" borderId="0" xfId="692"/>
    <xf numFmtId="0" fontId="44" fillId="0" borderId="0" xfId="989" applyNumberFormat="1" applyFont="1" applyFill="1" applyBorder="1" applyAlignment="1" applyProtection="1">
      <alignment vertical="center"/>
      <protection locked="0"/>
    </xf>
    <xf numFmtId="0" fontId="35" fillId="0" borderId="0" xfId="991" applyFont="1" applyAlignment="1" applyProtection="1">
      <alignment horizontal="center"/>
      <protection locked="0"/>
    </xf>
    <xf numFmtId="0" fontId="44" fillId="0" borderId="10" xfId="989" applyNumberFormat="1" applyFont="1" applyFill="1" applyBorder="1" applyAlignment="1" applyProtection="1">
      <alignment vertical="center"/>
      <protection locked="0"/>
    </xf>
    <xf numFmtId="0" fontId="23" fillId="0" borderId="10" xfId="989" applyNumberFormat="1" applyFont="1" applyFill="1" applyBorder="1" applyAlignment="1" applyProtection="1">
      <alignment vertical="center"/>
      <protection locked="0"/>
    </xf>
    <xf numFmtId="0" fontId="25" fillId="46" borderId="10" xfId="1001" applyFont="1" applyFill="1" applyBorder="1" applyAlignment="1" applyProtection="1">
      <alignment horizontal="center" vertical="center" wrapText="1"/>
      <protection locked="0"/>
    </xf>
    <xf numFmtId="0" fontId="43" fillId="0" borderId="0" xfId="996" applyFont="1" applyFill="1" applyAlignment="1" applyProtection="1">
      <alignment vertical="center"/>
      <protection locked="0"/>
    </xf>
    <xf numFmtId="0" fontId="25" fillId="0" borderId="0" xfId="996" applyFont="1" applyFill="1" applyProtection="1">
      <protection locked="0"/>
    </xf>
    <xf numFmtId="0" fontId="25" fillId="0" borderId="0" xfId="996" applyFont="1" applyFill="1" applyAlignment="1" applyProtection="1">
      <alignment wrapText="1"/>
      <protection locked="0"/>
    </xf>
    <xf numFmtId="0" fontId="25" fillId="0" borderId="0" xfId="996" applyFont="1" applyFill="1" applyAlignment="1" applyProtection="1">
      <alignment shrinkToFit="1"/>
      <protection locked="0"/>
    </xf>
    <xf numFmtId="0" fontId="25" fillId="0" borderId="0" xfId="996" applyFont="1" applyFill="1" applyAlignment="1" applyProtection="1">
      <alignment horizontal="left"/>
      <protection locked="0"/>
    </xf>
    <xf numFmtId="0" fontId="38" fillId="0" borderId="0" xfId="996" applyFont="1" applyFill="1" applyProtection="1">
      <protection locked="0"/>
    </xf>
    <xf numFmtId="0" fontId="26" fillId="0" borderId="10" xfId="996" applyFont="1" applyFill="1" applyBorder="1" applyAlignment="1" applyProtection="1">
      <alignment horizontal="center" vertical="center" textRotation="90" wrapText="1"/>
      <protection locked="0"/>
    </xf>
    <xf numFmtId="0" fontId="26" fillId="0" borderId="10" xfId="996" applyFont="1" applyFill="1" applyBorder="1" applyAlignment="1" applyProtection="1">
      <alignment horizontal="center" vertical="center" wrapText="1"/>
      <protection locked="0"/>
    </xf>
    <xf numFmtId="0" fontId="35" fillId="0" borderId="0" xfId="996" applyFont="1" applyFill="1" applyAlignment="1" applyProtection="1">
      <alignment vertical="center" wrapText="1"/>
      <protection locked="0"/>
    </xf>
    <xf numFmtId="0" fontId="21" fillId="46" borderId="0" xfId="996" applyFont="1" applyFill="1" applyAlignment="1" applyProtection="1">
      <alignment vertical="center"/>
      <protection locked="0"/>
    </xf>
    <xf numFmtId="0" fontId="39" fillId="0" borderId="0" xfId="999" applyFont="1" applyAlignment="1" applyProtection="1">
      <alignment horizontal="right" vertical="center"/>
      <protection locked="0"/>
    </xf>
    <xf numFmtId="0" fontId="6" fillId="0" borderId="10" xfId="1000" applyFont="1" applyFill="1" applyBorder="1" applyAlignment="1" applyProtection="1">
      <alignment horizontal="center" vertical="center"/>
      <protection locked="0"/>
    </xf>
    <xf numFmtId="0" fontId="23" fillId="0" borderId="10" xfId="692" applyFont="1" applyBorder="1"/>
    <xf numFmtId="0" fontId="23" fillId="0" borderId="10" xfId="989" applyNumberFormat="1" applyFont="1" applyFill="1" applyBorder="1" applyAlignment="1" applyProtection="1">
      <alignment vertical="center" wrapText="1"/>
      <protection locked="0"/>
    </xf>
    <xf numFmtId="0" fontId="30" fillId="0" borderId="0" xfId="996" applyFont="1" applyFill="1" applyAlignment="1" applyProtection="1">
      <alignment vertical="center"/>
      <protection locked="0"/>
    </xf>
    <xf numFmtId="49" fontId="28" fillId="0" borderId="10" xfId="362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003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98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0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994" applyFont="1" applyFill="1" applyBorder="1" applyAlignment="1" applyProtection="1">
      <alignment horizontal="center" vertical="center" wrapText="1"/>
      <protection locked="0"/>
    </xf>
    <xf numFmtId="170" fontId="27" fillId="0" borderId="10" xfId="991" applyNumberFormat="1" applyFont="1" applyFill="1" applyBorder="1" applyAlignment="1" applyProtection="1">
      <alignment horizontal="center" vertical="center" wrapText="1"/>
      <protection locked="0"/>
    </xf>
    <xf numFmtId="169" fontId="40" fillId="0" borderId="10" xfId="991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994" applyFont="1" applyFill="1" applyBorder="1" applyAlignment="1" applyProtection="1">
      <alignment horizontal="center" vertical="center" wrapText="1"/>
      <protection locked="0"/>
    </xf>
    <xf numFmtId="0" fontId="25" fillId="0" borderId="10" xfId="991" applyFont="1" applyFill="1" applyBorder="1" applyAlignment="1" applyProtection="1">
      <alignment horizontal="center" vertical="center" wrapText="1"/>
      <protection locked="0"/>
    </xf>
    <xf numFmtId="1" fontId="28" fillId="0" borderId="10" xfId="991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991" applyFont="1" applyFill="1" applyBorder="1" applyAlignment="1" applyProtection="1">
      <alignment horizontal="center" vertical="center" wrapText="1"/>
      <protection locked="0"/>
    </xf>
    <xf numFmtId="0" fontId="30" fillId="0" borderId="0" xfId="991" applyFont="1" applyFill="1" applyAlignment="1" applyProtection="1">
      <alignment vertical="center"/>
      <protection locked="0"/>
    </xf>
    <xf numFmtId="0" fontId="6" fillId="0" borderId="0" xfId="692" applyFont="1"/>
    <xf numFmtId="0" fontId="45" fillId="0" borderId="0" xfId="997" applyFont="1" applyAlignment="1" applyProtection="1">
      <alignment vertical="center"/>
      <protection locked="0"/>
    </xf>
    <xf numFmtId="49" fontId="28" fillId="0" borderId="10" xfId="36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02" applyFont="1" applyFill="1" applyBorder="1" applyAlignment="1" applyProtection="1">
      <alignment horizontal="left" vertical="center" wrapText="1"/>
      <protection locked="0"/>
    </xf>
    <xf numFmtId="0" fontId="54" fillId="0" borderId="0" xfId="991" applyFont="1" applyAlignment="1" applyProtection="1">
      <alignment vertical="center"/>
      <protection locked="0"/>
    </xf>
    <xf numFmtId="0" fontId="26" fillId="0" borderId="10" xfId="991" applyFont="1" applyFill="1" applyBorder="1" applyAlignment="1" applyProtection="1">
      <alignment horizontal="center" vertical="center" wrapText="1"/>
      <protection locked="0"/>
    </xf>
    <xf numFmtId="0" fontId="6" fillId="0" borderId="0" xfId="996" applyFont="1" applyFill="1" applyBorder="1" applyAlignment="1" applyProtection="1">
      <alignment horizontal="center" vertical="center"/>
      <protection locked="0"/>
    </xf>
    <xf numFmtId="0" fontId="6" fillId="0" borderId="0" xfId="996" applyFill="1" applyBorder="1" applyAlignment="1" applyProtection="1">
      <alignment vertical="center"/>
      <protection locked="0"/>
    </xf>
    <xf numFmtId="0" fontId="30" fillId="0" borderId="0" xfId="996" applyFont="1" applyFill="1" applyBorder="1" applyAlignment="1" applyProtection="1">
      <alignment horizontal="center" vertical="center"/>
      <protection locked="0"/>
    </xf>
    <xf numFmtId="0" fontId="6" fillId="0" borderId="0" xfId="996" applyFill="1" applyBorder="1" applyAlignment="1" applyProtection="1">
      <alignment horizontal="center" vertical="center" wrapText="1"/>
      <protection locked="0"/>
    </xf>
    <xf numFmtId="0" fontId="56" fillId="0" borderId="10" xfId="692" applyFont="1" applyBorder="1"/>
    <xf numFmtId="0" fontId="57" fillId="0" borderId="0" xfId="692" applyFont="1"/>
    <xf numFmtId="0" fontId="50" fillId="0" borderId="0" xfId="692" applyFont="1" applyAlignment="1"/>
    <xf numFmtId="0" fontId="50" fillId="0" borderId="0" xfId="692" applyFont="1"/>
    <xf numFmtId="0" fontId="28" fillId="46" borderId="10" xfId="0" applyFont="1" applyFill="1" applyBorder="1" applyAlignment="1" applyProtection="1">
      <alignment horizontal="center" vertical="center" wrapText="1"/>
      <protection locked="0"/>
    </xf>
    <xf numFmtId="49" fontId="28" fillId="46" borderId="10" xfId="362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997" applyFont="1" applyFill="1" applyBorder="1" applyAlignment="1" applyProtection="1">
      <alignment vertical="center" wrapText="1"/>
      <protection locked="0"/>
    </xf>
    <xf numFmtId="0" fontId="57" fillId="0" borderId="0" xfId="991" applyFont="1" applyAlignment="1" applyProtection="1">
      <alignment vertical="center"/>
      <protection locked="0"/>
    </xf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1" fontId="28" fillId="46" borderId="10" xfId="994" applyNumberFormat="1" applyFont="1" applyFill="1" applyBorder="1" applyAlignment="1" applyProtection="1">
      <alignment horizontal="center" vertical="center" textRotation="90" wrapText="1"/>
      <protection locked="0"/>
    </xf>
    <xf numFmtId="169" fontId="28" fillId="46" borderId="10" xfId="994" applyNumberFormat="1" applyFont="1" applyFill="1" applyBorder="1" applyAlignment="1" applyProtection="1">
      <alignment horizontal="center" vertical="center" wrapText="1"/>
      <protection locked="0"/>
    </xf>
    <xf numFmtId="1" fontId="25" fillId="46" borderId="10" xfId="994" applyNumberFormat="1" applyFont="1" applyFill="1" applyBorder="1" applyAlignment="1" applyProtection="1">
      <alignment horizontal="center" vertical="center" textRotation="90" wrapText="1"/>
      <protection locked="0"/>
    </xf>
    <xf numFmtId="0" fontId="24" fillId="0" borderId="10" xfId="994" applyFont="1" applyFill="1" applyBorder="1" applyAlignment="1" applyProtection="1">
      <alignment horizontal="center" vertical="center" wrapText="1"/>
      <protection locked="0"/>
    </xf>
    <xf numFmtId="20" fontId="27" fillId="0" borderId="10" xfId="652" applyNumberFormat="1" applyFont="1" applyFill="1" applyBorder="1" applyAlignment="1">
      <alignment horizontal="center" vertical="center"/>
    </xf>
    <xf numFmtId="170" fontId="27" fillId="0" borderId="10" xfId="992" applyNumberFormat="1" applyFont="1" applyFill="1" applyBorder="1" applyAlignment="1" applyProtection="1">
      <alignment horizontal="center" vertical="center" wrapText="1"/>
      <protection locked="0"/>
    </xf>
    <xf numFmtId="169" fontId="40" fillId="0" borderId="10" xfId="992" applyNumberFormat="1" applyFont="1" applyFill="1" applyBorder="1" applyAlignment="1" applyProtection="1">
      <alignment horizontal="center" vertical="center" wrapText="1"/>
      <protection locked="0"/>
    </xf>
    <xf numFmtId="170" fontId="26" fillId="0" borderId="10" xfId="992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6" fillId="0" borderId="0" xfId="0" applyFont="1" applyFill="1"/>
    <xf numFmtId="49" fontId="28" fillId="0" borderId="10" xfId="99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997" applyFont="1" applyFill="1" applyBorder="1" applyAlignment="1" applyProtection="1">
      <alignment horizontal="center" vertical="center" wrapText="1"/>
      <protection locked="0"/>
    </xf>
    <xf numFmtId="0" fontId="25" fillId="0" borderId="10" xfId="997" applyFont="1" applyFill="1" applyBorder="1" applyAlignment="1" applyProtection="1">
      <alignment horizontal="left" vertical="center" wrapText="1"/>
      <protection locked="0"/>
    </xf>
    <xf numFmtId="0" fontId="25" fillId="0" borderId="10" xfId="1000" applyFont="1" applyFill="1" applyBorder="1" applyAlignment="1" applyProtection="1">
      <alignment vertical="center" wrapText="1"/>
      <protection locked="0"/>
    </xf>
    <xf numFmtId="0" fontId="37" fillId="0" borderId="0" xfId="991" applyFont="1" applyAlignment="1" applyProtection="1">
      <alignment horizontal="center" vertical="center"/>
      <protection locked="0"/>
    </xf>
    <xf numFmtId="0" fontId="30" fillId="48" borderId="0" xfId="991" applyFont="1" applyFill="1" applyAlignment="1" applyProtection="1">
      <alignment vertical="center"/>
      <protection locked="0"/>
    </xf>
    <xf numFmtId="0" fontId="35" fillId="0" borderId="10" xfId="0" applyFont="1" applyFill="1" applyBorder="1" applyAlignment="1">
      <alignment horizontal="center" vertical="center"/>
    </xf>
    <xf numFmtId="49" fontId="25" fillId="46" borderId="10" xfId="1048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1047" applyFont="1" applyFill="1" applyBorder="1" applyAlignment="1" applyProtection="1">
      <alignment horizontal="left" vertical="center" wrapText="1"/>
      <protection locked="0"/>
    </xf>
    <xf numFmtId="0" fontId="23" fillId="0" borderId="0" xfId="996" applyFont="1" applyFill="1" applyAlignment="1" applyProtection="1">
      <alignment horizontal="center" vertical="center" wrapText="1"/>
      <protection locked="0"/>
    </xf>
    <xf numFmtId="169" fontId="39" fillId="0" borderId="10" xfId="99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996" applyFont="1" applyFill="1" applyAlignment="1" applyProtection="1">
      <alignment horizontal="center" vertical="center"/>
      <protection locked="0"/>
    </xf>
    <xf numFmtId="0" fontId="23" fillId="0" borderId="0" xfId="996" applyFont="1" applyFill="1" applyAlignment="1" applyProtection="1">
      <alignment vertical="center"/>
      <protection locked="0"/>
    </xf>
    <xf numFmtId="0" fontId="23" fillId="0" borderId="0" xfId="1049" applyFont="1" applyFill="1" applyAlignment="1" applyProtection="1">
      <alignment vertical="center"/>
      <protection locked="0"/>
    </xf>
    <xf numFmtId="0" fontId="23" fillId="0" borderId="0" xfId="996" applyFont="1" applyFill="1" applyAlignment="1" applyProtection="1">
      <alignment horizontal="left" vertical="center"/>
      <protection locked="0"/>
    </xf>
    <xf numFmtId="0" fontId="23" fillId="0" borderId="0" xfId="996" applyFont="1" applyFill="1" applyBorder="1" applyAlignment="1" applyProtection="1">
      <alignment horizontal="center" vertical="center"/>
      <protection locked="0"/>
    </xf>
    <xf numFmtId="0" fontId="23" fillId="0" borderId="0" xfId="996" applyFont="1" applyFill="1" applyBorder="1" applyAlignment="1" applyProtection="1">
      <alignment vertical="center"/>
      <protection locked="0"/>
    </xf>
    <xf numFmtId="0" fontId="28" fillId="0" borderId="10" xfId="999" applyNumberFormat="1" applyFont="1" applyFill="1" applyBorder="1" applyAlignment="1" applyProtection="1">
      <alignment horizontal="center" vertical="center"/>
      <protection locked="0"/>
    </xf>
    <xf numFmtId="0" fontId="30" fillId="0" borderId="10" xfId="996" applyFont="1" applyFill="1" applyBorder="1" applyAlignment="1" applyProtection="1">
      <alignment horizontal="center" vertical="center"/>
      <protection locked="0"/>
    </xf>
    <xf numFmtId="0" fontId="28" fillId="0" borderId="10" xfId="998" applyNumberFormat="1" applyFont="1" applyFill="1" applyBorder="1" applyAlignment="1" applyProtection="1">
      <alignment horizontal="center" vertical="center"/>
      <protection locked="0"/>
    </xf>
    <xf numFmtId="49" fontId="28" fillId="0" borderId="10" xfId="673" applyNumberFormat="1" applyFont="1" applyFill="1" applyBorder="1" applyAlignment="1">
      <alignment horizontal="center" vertical="center" wrapText="1"/>
    </xf>
    <xf numFmtId="0" fontId="28" fillId="0" borderId="10" xfId="1051" applyFont="1" applyFill="1" applyBorder="1" applyAlignment="1" applyProtection="1">
      <alignment horizontal="center" vertical="center" wrapText="1"/>
      <protection locked="0"/>
    </xf>
    <xf numFmtId="0" fontId="37" fillId="0" borderId="0" xfId="1004" applyFont="1" applyFill="1" applyAlignment="1">
      <alignment vertical="center" wrapText="1"/>
    </xf>
    <xf numFmtId="0" fontId="28" fillId="0" borderId="10" xfId="1048" applyFont="1" applyFill="1" applyBorder="1" applyAlignment="1" applyProtection="1">
      <alignment horizontal="center" vertical="center" wrapText="1"/>
      <protection locked="0"/>
    </xf>
    <xf numFmtId="49" fontId="28" fillId="46" borderId="10" xfId="1052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48" applyFont="1" applyFill="1" applyBorder="1" applyAlignment="1" applyProtection="1">
      <alignment horizontal="center" vertical="center" wrapText="1"/>
      <protection locked="0"/>
    </xf>
    <xf numFmtId="0" fontId="61" fillId="0" borderId="0" xfId="669" applyFont="1"/>
    <xf numFmtId="0" fontId="60" fillId="0" borderId="0" xfId="669" applyFont="1"/>
    <xf numFmtId="0" fontId="63" fillId="0" borderId="0" xfId="717" applyFont="1" applyAlignment="1"/>
    <xf numFmtId="0" fontId="55" fillId="0" borderId="0" xfId="1050" applyFont="1" applyAlignment="1" applyProtection="1">
      <alignment horizontal="right" vertical="center"/>
      <protection locked="0"/>
    </xf>
    <xf numFmtId="0" fontId="59" fillId="0" borderId="0" xfId="669" applyFont="1" applyBorder="1"/>
    <xf numFmtId="0" fontId="64" fillId="0" borderId="0" xfId="669" applyFont="1" applyBorder="1"/>
    <xf numFmtId="0" fontId="61" fillId="0" borderId="0" xfId="669" applyFont="1" applyBorder="1"/>
    <xf numFmtId="0" fontId="65" fillId="0" borderId="0" xfId="669" applyFont="1" applyBorder="1" applyAlignment="1">
      <alignment horizontal="left" wrapText="1"/>
    </xf>
    <xf numFmtId="0" fontId="66" fillId="0" borderId="0" xfId="669" applyFont="1" applyBorder="1" applyAlignment="1">
      <alignment horizontal="right"/>
    </xf>
    <xf numFmtId="0" fontId="66" fillId="0" borderId="0" xfId="669" applyFont="1" applyBorder="1"/>
    <xf numFmtId="0" fontId="60" fillId="0" borderId="0" xfId="669" applyFont="1" applyBorder="1"/>
    <xf numFmtId="0" fontId="61" fillId="0" borderId="0" xfId="669" applyFont="1" applyFill="1" applyBorder="1"/>
    <xf numFmtId="0" fontId="60" fillId="0" borderId="0" xfId="669" applyFont="1" applyFill="1" applyBorder="1"/>
    <xf numFmtId="0" fontId="61" fillId="0" borderId="0" xfId="669" applyFont="1" applyFill="1" applyBorder="1" applyAlignment="1">
      <alignment wrapText="1"/>
    </xf>
    <xf numFmtId="0" fontId="23" fillId="0" borderId="0" xfId="1050" applyFont="1" applyAlignment="1" applyProtection="1">
      <alignment vertical="center"/>
      <protection locked="0"/>
    </xf>
    <xf numFmtId="0" fontId="6" fillId="0" borderId="0" xfId="652"/>
    <xf numFmtId="49" fontId="28" fillId="0" borderId="10" xfId="693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659" applyFont="1" applyFill="1" applyBorder="1" applyAlignment="1">
      <alignment horizontal="center" vertical="center" wrapText="1"/>
    </xf>
    <xf numFmtId="0" fontId="35" fillId="0" borderId="0" xfId="991" applyFont="1" applyAlignment="1" applyProtection="1">
      <alignment horizontal="center"/>
      <protection locked="0"/>
    </xf>
    <xf numFmtId="0" fontId="25" fillId="46" borderId="10" xfId="1001" applyFont="1" applyFill="1" applyBorder="1" applyAlignment="1" applyProtection="1">
      <alignment horizontal="center" vertical="center" wrapText="1"/>
      <protection locked="0"/>
    </xf>
    <xf numFmtId="49" fontId="28" fillId="0" borderId="10" xfId="1052" applyNumberFormat="1" applyFont="1" applyFill="1" applyBorder="1" applyAlignment="1">
      <alignment horizontal="center" vertical="center" wrapText="1"/>
    </xf>
    <xf numFmtId="0" fontId="39" fillId="0" borderId="0" xfId="999" applyFont="1" applyFill="1" applyAlignment="1" applyProtection="1">
      <alignment horizontal="right" vertical="center"/>
      <protection locked="0"/>
    </xf>
    <xf numFmtId="0" fontId="25" fillId="46" borderId="10" xfId="1001" applyFont="1" applyFill="1" applyBorder="1" applyAlignment="1" applyProtection="1">
      <alignment horizontal="center" vertical="center" wrapText="1"/>
      <protection locked="0"/>
    </xf>
    <xf numFmtId="0" fontId="35" fillId="0" borderId="0" xfId="991" applyFont="1" applyAlignment="1" applyProtection="1">
      <alignment horizontal="center"/>
      <protection locked="0"/>
    </xf>
    <xf numFmtId="49" fontId="28" fillId="0" borderId="10" xfId="363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1055" applyNumberFormat="1" applyFont="1" applyFill="1" applyBorder="1" applyAlignment="1" applyProtection="1">
      <alignment vertical="center" wrapText="1"/>
      <protection locked="0"/>
    </xf>
    <xf numFmtId="0" fontId="25" fillId="46" borderId="10" xfId="100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0" fontId="35" fillId="0" borderId="0" xfId="991" applyFont="1" applyAlignment="1" applyProtection="1">
      <alignment horizontal="center"/>
      <protection locked="0"/>
    </xf>
    <xf numFmtId="0" fontId="23" fillId="0" borderId="0" xfId="997" applyFont="1" applyAlignment="1" applyProtection="1">
      <alignment horizontal="center" vertical="center" wrapText="1"/>
      <protection locked="0"/>
    </xf>
    <xf numFmtId="0" fontId="23" fillId="0" borderId="0" xfId="999" applyFont="1" applyFill="1" applyAlignment="1" applyProtection="1">
      <alignment vertical="center"/>
      <protection locked="0"/>
    </xf>
    <xf numFmtId="0" fontId="47" fillId="0" borderId="0" xfId="999" applyFont="1" applyFill="1" applyAlignment="1" applyProtection="1">
      <alignment vertical="center"/>
      <protection locked="0"/>
    </xf>
    <xf numFmtId="0" fontId="45" fillId="0" borderId="0" xfId="1004" applyFont="1" applyFill="1" applyAlignment="1">
      <alignment vertical="center"/>
    </xf>
    <xf numFmtId="0" fontId="45" fillId="0" borderId="0" xfId="999" applyFont="1" applyFill="1" applyAlignment="1" applyProtection="1">
      <alignment horizontal="left" vertical="center"/>
      <protection locked="0"/>
    </xf>
    <xf numFmtId="0" fontId="35" fillId="0" borderId="0" xfId="999" applyFont="1" applyFill="1" applyAlignment="1" applyProtection="1">
      <alignment horizontal="left" vertical="center"/>
      <protection locked="0"/>
    </xf>
    <xf numFmtId="0" fontId="25" fillId="0" borderId="0" xfId="999" applyFont="1" applyFill="1" applyAlignment="1" applyProtection="1">
      <alignment wrapText="1"/>
      <protection locked="0"/>
    </xf>
    <xf numFmtId="49" fontId="25" fillId="0" borderId="0" xfId="999" applyNumberFormat="1" applyFont="1" applyFill="1" applyAlignment="1" applyProtection="1">
      <alignment wrapText="1"/>
      <protection locked="0"/>
    </xf>
    <xf numFmtId="0" fontId="25" fillId="0" borderId="0" xfId="999" applyFont="1" applyFill="1" applyAlignment="1" applyProtection="1">
      <alignment shrinkToFit="1"/>
      <protection locked="0"/>
    </xf>
    <xf numFmtId="0" fontId="25" fillId="0" borderId="0" xfId="999" applyFont="1" applyFill="1" applyAlignment="1" applyProtection="1">
      <alignment horizontal="center"/>
      <protection locked="0"/>
    </xf>
    <xf numFmtId="0" fontId="40" fillId="0" borderId="0" xfId="999" applyFont="1" applyFill="1" applyProtection="1">
      <protection locked="0"/>
    </xf>
    <xf numFmtId="0" fontId="45" fillId="0" borderId="0" xfId="999" applyFont="1" applyFill="1" applyAlignment="1" applyProtection="1">
      <alignment horizontal="right" vertical="center"/>
      <protection locked="0"/>
    </xf>
    <xf numFmtId="0" fontId="24" fillId="0" borderId="10" xfId="999" applyFont="1" applyFill="1" applyBorder="1" applyAlignment="1" applyProtection="1">
      <alignment horizontal="center" vertical="center"/>
      <protection locked="0"/>
    </xf>
    <xf numFmtId="0" fontId="30" fillId="0" borderId="10" xfId="998" applyFont="1" applyFill="1" applyBorder="1" applyAlignment="1" applyProtection="1">
      <alignment horizontal="center" vertical="center"/>
      <protection locked="0"/>
    </xf>
    <xf numFmtId="169" fontId="35" fillId="0" borderId="10" xfId="999" applyNumberFormat="1" applyFont="1" applyFill="1" applyBorder="1" applyAlignment="1" applyProtection="1">
      <alignment horizontal="center" vertical="center"/>
      <protection locked="0"/>
    </xf>
    <xf numFmtId="169" fontId="24" fillId="0" borderId="10" xfId="999" applyNumberFormat="1" applyFont="1" applyFill="1" applyBorder="1" applyAlignment="1" applyProtection="1">
      <alignment horizontal="center" vertical="center"/>
      <protection locked="0"/>
    </xf>
    <xf numFmtId="0" fontId="27" fillId="0" borderId="0" xfId="999" applyFont="1" applyFill="1" applyAlignment="1" applyProtection="1">
      <alignment vertical="center"/>
      <protection locked="0"/>
    </xf>
    <xf numFmtId="0" fontId="23" fillId="0" borderId="0" xfId="999" applyFont="1" applyFill="1" applyAlignment="1" applyProtection="1">
      <alignment horizontal="center" vertical="center"/>
      <protection locked="0"/>
    </xf>
    <xf numFmtId="0" fontId="28" fillId="0" borderId="0" xfId="999" applyFont="1" applyFill="1" applyAlignment="1" applyProtection="1">
      <alignment horizontal="center" vertical="center"/>
      <protection locked="0"/>
    </xf>
    <xf numFmtId="0" fontId="23" fillId="0" borderId="0" xfId="999" applyFont="1" applyFill="1" applyAlignment="1" applyProtection="1">
      <alignment horizontal="center" vertical="center" wrapText="1"/>
      <protection locked="0"/>
    </xf>
    <xf numFmtId="0" fontId="23" fillId="0" borderId="0" xfId="997" applyFont="1" applyAlignment="1" applyProtection="1">
      <alignment horizontal="center" vertical="center"/>
      <protection locked="0"/>
    </xf>
    <xf numFmtId="0" fontId="23" fillId="0" borderId="0" xfId="999" applyFont="1" applyAlignment="1" applyProtection="1">
      <alignment vertical="center"/>
      <protection locked="0"/>
    </xf>
    <xf numFmtId="0" fontId="23" fillId="0" borderId="0" xfId="999" applyNumberFormat="1" applyFont="1" applyAlignment="1" applyProtection="1">
      <alignment vertical="center"/>
      <protection locked="0"/>
    </xf>
    <xf numFmtId="0" fontId="23" fillId="0" borderId="0" xfId="999" applyNumberFormat="1" applyFont="1" applyAlignment="1" applyProtection="1">
      <alignment horizontal="left" vertical="center"/>
      <protection locked="0"/>
    </xf>
    <xf numFmtId="0" fontId="28" fillId="0" borderId="0" xfId="997" applyFont="1" applyAlignment="1" applyProtection="1">
      <alignment horizontal="center" vertical="center"/>
      <protection locked="0"/>
    </xf>
    <xf numFmtId="2" fontId="23" fillId="0" borderId="0" xfId="997" applyNumberFormat="1" applyFont="1" applyAlignment="1" applyProtection="1">
      <alignment horizontal="center" vertical="center"/>
      <protection locked="0"/>
    </xf>
    <xf numFmtId="0" fontId="23" fillId="0" borderId="0" xfId="997" applyFont="1" applyAlignment="1" applyProtection="1">
      <alignment vertical="center"/>
      <protection locked="0"/>
    </xf>
    <xf numFmtId="0" fontId="28" fillId="46" borderId="10" xfId="997" applyFont="1" applyFill="1" applyBorder="1" applyAlignment="1" applyProtection="1">
      <alignment horizontal="center" vertical="center"/>
      <protection locked="0"/>
    </xf>
    <xf numFmtId="49" fontId="28" fillId="46" borderId="10" xfId="997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997" applyFont="1" applyFill="1" applyBorder="1" applyAlignment="1" applyProtection="1">
      <alignment horizontal="center" vertical="center" wrapText="1"/>
      <protection locked="0"/>
    </xf>
    <xf numFmtId="0" fontId="25" fillId="46" borderId="10" xfId="997" applyFont="1" applyFill="1" applyBorder="1" applyAlignment="1" applyProtection="1">
      <alignment horizontal="left" vertical="center" wrapText="1"/>
      <protection locked="0"/>
    </xf>
    <xf numFmtId="49" fontId="25" fillId="49" borderId="10" xfId="1054" applyNumberFormat="1" applyFont="1" applyFill="1" applyBorder="1" applyAlignment="1" applyProtection="1">
      <alignment horizontal="left" vertical="center" wrapText="1"/>
      <protection locked="0"/>
    </xf>
    <xf numFmtId="0" fontId="25" fillId="46" borderId="10" xfId="0" applyFont="1" applyFill="1" applyBorder="1" applyAlignment="1" applyProtection="1">
      <alignment horizontal="left" vertical="center" wrapText="1"/>
      <protection locked="0"/>
    </xf>
    <xf numFmtId="49" fontId="28" fillId="46" borderId="10" xfId="0" applyNumberFormat="1" applyFont="1" applyFill="1" applyBorder="1" applyAlignment="1">
      <alignment horizontal="center" vertical="center" wrapText="1"/>
    </xf>
    <xf numFmtId="49" fontId="28" fillId="4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1056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703" applyNumberFormat="1" applyFont="1" applyFill="1" applyBorder="1" applyAlignment="1" applyProtection="1">
      <alignment horizontal="center" vertical="center"/>
      <protection locked="0"/>
    </xf>
    <xf numFmtId="49" fontId="28" fillId="0" borderId="10" xfId="1057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057" applyNumberFormat="1" applyFont="1" applyFill="1" applyBorder="1" applyAlignment="1" applyProtection="1">
      <alignment horizontal="center" vertical="center"/>
      <protection locked="0"/>
    </xf>
    <xf numFmtId="0" fontId="28" fillId="46" borderId="10" xfId="1051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997" applyFont="1" applyFill="1" applyBorder="1" applyAlignment="1" applyProtection="1">
      <alignment vertical="center" wrapText="1"/>
      <protection locked="0"/>
    </xf>
    <xf numFmtId="49" fontId="25" fillId="0" borderId="10" xfId="987" applyNumberFormat="1" applyFont="1" applyFill="1" applyBorder="1" applyAlignment="1" applyProtection="1">
      <alignment horizontal="left" vertical="center" wrapText="1"/>
      <protection locked="0"/>
    </xf>
    <xf numFmtId="0" fontId="25" fillId="46" borderId="10" xfId="1047" applyFont="1" applyFill="1" applyBorder="1" applyAlignment="1" applyProtection="1">
      <alignment horizontal="left" vertical="center" wrapText="1"/>
      <protection locked="0"/>
    </xf>
    <xf numFmtId="49" fontId="28" fillId="49" borderId="10" xfId="987" applyNumberFormat="1" applyFont="1" applyFill="1" applyBorder="1" applyAlignment="1">
      <alignment horizontal="center" vertical="center" shrinkToFit="1"/>
    </xf>
    <xf numFmtId="0" fontId="28" fillId="49" borderId="10" xfId="987" applyFont="1" applyFill="1" applyBorder="1" applyAlignment="1">
      <alignment horizontal="center" vertical="center" shrinkToFit="1"/>
    </xf>
    <xf numFmtId="49" fontId="28" fillId="46" borderId="10" xfId="383" applyNumberFormat="1" applyFont="1" applyFill="1" applyBorder="1" applyAlignment="1" applyProtection="1">
      <alignment horizontal="center" vertical="center" wrapText="1"/>
      <protection locked="0"/>
    </xf>
    <xf numFmtId="49" fontId="28" fillId="46" borderId="10" xfId="1052" applyNumberFormat="1" applyFont="1" applyFill="1" applyBorder="1" applyAlignment="1">
      <alignment horizontal="center" vertical="center" wrapText="1"/>
    </xf>
    <xf numFmtId="0" fontId="28" fillId="49" borderId="10" xfId="1000" applyFont="1" applyFill="1" applyBorder="1" applyAlignment="1" applyProtection="1">
      <alignment horizontal="center" vertical="center" wrapText="1"/>
      <protection locked="0"/>
    </xf>
    <xf numFmtId="49" fontId="25" fillId="46" borderId="10" xfId="362" applyNumberFormat="1" applyFont="1" applyFill="1" applyBorder="1" applyAlignment="1" applyProtection="1">
      <alignment vertical="center" wrapText="1"/>
      <protection locked="0"/>
    </xf>
    <xf numFmtId="0" fontId="28" fillId="46" borderId="10" xfId="1053" applyFont="1" applyFill="1" applyBorder="1" applyAlignment="1" applyProtection="1">
      <alignment horizontal="center" vertical="center"/>
      <protection locked="0"/>
    </xf>
    <xf numFmtId="0" fontId="28" fillId="46" borderId="10" xfId="279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51" applyFont="1" applyFill="1" applyBorder="1" applyAlignment="1" applyProtection="1">
      <alignment horizontal="center" vertical="center" wrapText="1"/>
      <protection locked="0"/>
    </xf>
    <xf numFmtId="49" fontId="71" fillId="0" borderId="10" xfId="362" applyNumberFormat="1" applyFont="1" applyFill="1" applyBorder="1" applyAlignment="1" applyProtection="1">
      <alignment vertical="center" wrapText="1"/>
      <protection locked="0"/>
    </xf>
    <xf numFmtId="49" fontId="7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Fill="1" applyBorder="1" applyAlignment="1" applyProtection="1">
      <alignment horizontal="center" vertical="center" wrapText="1"/>
      <protection locked="0"/>
    </xf>
    <xf numFmtId="0" fontId="71" fillId="46" borderId="10" xfId="0" applyFont="1" applyFill="1" applyBorder="1" applyAlignment="1" applyProtection="1">
      <alignment horizontal="left" vertical="center" wrapText="1"/>
      <protection locked="0"/>
    </xf>
    <xf numFmtId="49" fontId="7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47" borderId="10" xfId="1051" applyFont="1" applyFill="1" applyBorder="1" applyAlignment="1" applyProtection="1">
      <alignment horizontal="center" vertical="center" wrapText="1"/>
      <protection locked="0"/>
    </xf>
    <xf numFmtId="0" fontId="25" fillId="46" borderId="10" xfId="1059" applyFont="1" applyFill="1" applyBorder="1" applyAlignment="1" applyProtection="1">
      <alignment horizontal="left" vertical="center" wrapText="1"/>
      <protection locked="0"/>
    </xf>
    <xf numFmtId="49" fontId="28" fillId="46" borderId="10" xfId="673" applyNumberFormat="1" applyFont="1" applyFill="1" applyBorder="1" applyAlignment="1">
      <alignment horizontal="center" vertical="center" wrapText="1"/>
    </xf>
    <xf numFmtId="0" fontId="28" fillId="46" borderId="10" xfId="1059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 wrapText="1"/>
      <protection locked="0"/>
    </xf>
    <xf numFmtId="49" fontId="28" fillId="0" borderId="10" xfId="500" applyNumberFormat="1" applyFont="1" applyFill="1" applyBorder="1" applyAlignment="1" applyProtection="1">
      <alignment horizontal="center" vertical="center"/>
      <protection locked="0"/>
    </xf>
    <xf numFmtId="0" fontId="28" fillId="46" borderId="10" xfId="850" applyFont="1" applyFill="1" applyBorder="1" applyAlignment="1" applyProtection="1">
      <alignment horizontal="center" vertical="center" wrapText="1"/>
      <protection locked="0"/>
    </xf>
    <xf numFmtId="0" fontId="71" fillId="0" borderId="10" xfId="0" applyFont="1" applyFill="1" applyBorder="1" applyAlignment="1" applyProtection="1">
      <alignment horizontal="left" vertical="center" wrapText="1"/>
      <protection locked="0"/>
    </xf>
    <xf numFmtId="0" fontId="28" fillId="0" borderId="10" xfId="997" applyFont="1" applyFill="1" applyBorder="1" applyAlignment="1" applyProtection="1">
      <alignment horizontal="center" vertical="center"/>
      <protection locked="0"/>
    </xf>
    <xf numFmtId="49" fontId="25" fillId="0" borderId="10" xfId="1054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1059" applyFont="1" applyFill="1" applyBorder="1" applyAlignment="1" applyProtection="1">
      <alignment horizontal="left" vertical="center" wrapText="1"/>
      <protection locked="0"/>
    </xf>
    <xf numFmtId="0" fontId="28" fillId="0" borderId="10" xfId="1059" applyFont="1" applyFill="1" applyBorder="1" applyAlignment="1" applyProtection="1">
      <alignment horizontal="center" vertical="center"/>
      <protection locked="0"/>
    </xf>
    <xf numFmtId="0" fontId="28" fillId="0" borderId="10" xfId="850" applyFont="1" applyFill="1" applyBorder="1" applyAlignment="1" applyProtection="1">
      <alignment horizontal="center" vertical="center" wrapText="1"/>
      <protection locked="0"/>
    </xf>
    <xf numFmtId="0" fontId="37" fillId="0" borderId="0" xfId="994" applyFont="1" applyFill="1" applyBorder="1" applyAlignment="1" applyProtection="1">
      <alignment horizontal="center" vertical="center" wrapText="1"/>
      <protection locked="0"/>
    </xf>
    <xf numFmtId="0" fontId="6" fillId="0" borderId="0" xfId="1000" applyFont="1" applyFill="1" applyBorder="1" applyAlignment="1" applyProtection="1">
      <alignment horizontal="center" vertical="center"/>
      <protection locked="0"/>
    </xf>
    <xf numFmtId="0" fontId="25" fillId="0" borderId="0" xfId="997" applyFont="1" applyFill="1" applyBorder="1" applyAlignment="1" applyProtection="1">
      <alignment vertical="center" wrapText="1"/>
      <protection locked="0"/>
    </xf>
    <xf numFmtId="49" fontId="28" fillId="0" borderId="0" xfId="997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997" applyFont="1" applyFill="1" applyBorder="1" applyAlignment="1" applyProtection="1">
      <alignment horizontal="center" vertical="center" wrapText="1"/>
      <protection locked="0"/>
    </xf>
    <xf numFmtId="0" fontId="25" fillId="0" borderId="0" xfId="997" applyFont="1" applyFill="1" applyBorder="1" applyAlignment="1" applyProtection="1">
      <alignment horizontal="left" vertical="center" wrapText="1"/>
      <protection locked="0"/>
    </xf>
    <xf numFmtId="170" fontId="27" fillId="0" borderId="0" xfId="991" applyNumberFormat="1" applyFont="1" applyFill="1" applyBorder="1" applyAlignment="1" applyProtection="1">
      <alignment horizontal="center" vertical="center" wrapText="1"/>
      <protection locked="0"/>
    </xf>
    <xf numFmtId="169" fontId="40" fillId="0" borderId="0" xfId="99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994" applyFont="1" applyFill="1" applyBorder="1" applyAlignment="1" applyProtection="1">
      <alignment horizontal="center" vertical="center" wrapText="1"/>
      <protection locked="0"/>
    </xf>
    <xf numFmtId="0" fontId="25" fillId="0" borderId="0" xfId="991" applyFont="1" applyFill="1" applyBorder="1" applyAlignment="1" applyProtection="1">
      <alignment horizontal="center" vertical="center" wrapText="1"/>
      <protection locked="0"/>
    </xf>
    <xf numFmtId="1" fontId="28" fillId="0" borderId="0" xfId="99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991" applyFont="1" applyFill="1" applyBorder="1" applyAlignment="1" applyProtection="1">
      <alignment horizontal="center" vertical="center" wrapText="1"/>
      <protection locked="0"/>
    </xf>
    <xf numFmtId="0" fontId="23" fillId="0" borderId="0" xfId="659" applyFont="1"/>
    <xf numFmtId="0" fontId="23" fillId="0" borderId="0" xfId="1053" applyFont="1" applyAlignment="1" applyProtection="1">
      <alignment vertical="center"/>
      <protection locked="0"/>
    </xf>
    <xf numFmtId="0" fontId="23" fillId="0" borderId="0" xfId="1053" applyFont="1" applyAlignment="1" applyProtection="1">
      <alignment horizontal="center" vertical="center" wrapText="1"/>
      <protection locked="0"/>
    </xf>
    <xf numFmtId="0" fontId="25" fillId="0" borderId="0" xfId="1060" applyFont="1" applyProtection="1">
      <protection locked="0"/>
    </xf>
    <xf numFmtId="0" fontId="25" fillId="0" borderId="0" xfId="1060" applyFont="1" applyAlignment="1" applyProtection="1">
      <alignment wrapText="1"/>
      <protection locked="0"/>
    </xf>
    <xf numFmtId="0" fontId="25" fillId="0" borderId="0" xfId="1060" applyFont="1" applyAlignment="1" applyProtection="1">
      <alignment shrinkToFit="1"/>
      <protection locked="0"/>
    </xf>
    <xf numFmtId="1" fontId="38" fillId="0" borderId="0" xfId="1060" applyNumberFormat="1" applyFont="1" applyProtection="1">
      <protection locked="0"/>
    </xf>
    <xf numFmtId="169" fontId="25" fillId="0" borderId="0" xfId="1060" applyNumberFormat="1" applyFont="1" applyProtection="1">
      <protection locked="0"/>
    </xf>
    <xf numFmtId="0" fontId="38" fillId="0" borderId="0" xfId="1060" applyFont="1" applyProtection="1">
      <protection locked="0"/>
    </xf>
    <xf numFmtId="169" fontId="38" fillId="0" borderId="0" xfId="1060" applyNumberFormat="1" applyFont="1" applyProtection="1">
      <protection locked="0"/>
    </xf>
    <xf numFmtId="0" fontId="38" fillId="0" borderId="0" xfId="1046" applyFont="1" applyFill="1" applyProtection="1">
      <protection locked="0"/>
    </xf>
    <xf numFmtId="0" fontId="45" fillId="0" borderId="21" xfId="1060" applyFont="1" applyBorder="1" applyAlignment="1" applyProtection="1">
      <alignment horizontal="right" vertical="center"/>
      <protection locked="0"/>
    </xf>
    <xf numFmtId="0" fontId="45" fillId="0" borderId="0" xfId="1060" applyFont="1" applyBorder="1" applyAlignment="1" applyProtection="1">
      <alignment horizontal="right" vertical="center"/>
      <protection locked="0"/>
    </xf>
    <xf numFmtId="0" fontId="25" fillId="47" borderId="10" xfId="1060" applyFont="1" applyFill="1" applyBorder="1" applyAlignment="1" applyProtection="1">
      <alignment horizontal="center" vertical="center" wrapText="1"/>
      <protection locked="0"/>
    </xf>
    <xf numFmtId="0" fontId="23" fillId="0" borderId="0" xfId="659" applyFont="1" applyBorder="1"/>
    <xf numFmtId="0" fontId="47" fillId="0" borderId="0" xfId="659" applyFont="1"/>
    <xf numFmtId="0" fontId="6" fillId="0" borderId="10" xfId="998" applyFont="1" applyFill="1" applyBorder="1" applyAlignment="1" applyProtection="1">
      <alignment horizontal="center" vertical="center"/>
      <protection locked="0"/>
    </xf>
    <xf numFmtId="170" fontId="37" fillId="0" borderId="10" xfId="1053" applyNumberFormat="1" applyFont="1" applyBorder="1" applyAlignment="1" applyProtection="1">
      <alignment horizontal="center" vertical="center"/>
      <protection locked="0"/>
    </xf>
    <xf numFmtId="0" fontId="22" fillId="0" borderId="10" xfId="659" applyFont="1" applyFill="1" applyBorder="1" applyAlignment="1">
      <alignment horizontal="center" vertical="center" wrapText="1"/>
    </xf>
    <xf numFmtId="170" fontId="37" fillId="0" borderId="10" xfId="659" applyNumberFormat="1" applyFont="1" applyFill="1" applyBorder="1" applyAlignment="1">
      <alignment horizontal="center" vertical="center" wrapText="1"/>
    </xf>
    <xf numFmtId="169" fontId="37" fillId="0" borderId="10" xfId="659" applyNumberFormat="1" applyFont="1" applyFill="1" applyBorder="1" applyAlignment="1">
      <alignment horizontal="center" vertical="center" wrapText="1"/>
    </xf>
    <xf numFmtId="0" fontId="47" fillId="0" borderId="0" xfId="659" applyFont="1" applyBorder="1"/>
    <xf numFmtId="0" fontId="67" fillId="0" borderId="0" xfId="991" applyFont="1" applyAlignment="1" applyProtection="1">
      <protection locked="0"/>
    </xf>
    <xf numFmtId="49" fontId="28" fillId="0" borderId="10" xfId="1048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997" applyFont="1" applyFill="1" applyBorder="1" applyAlignment="1" applyProtection="1">
      <alignment horizontal="left" vertical="center" wrapText="1"/>
      <protection locked="0"/>
    </xf>
    <xf numFmtId="0" fontId="27" fillId="0" borderId="10" xfId="994" applyFont="1" applyFill="1" applyBorder="1" applyAlignment="1" applyProtection="1">
      <alignment horizontal="center" vertical="center" wrapText="1"/>
      <protection locked="0"/>
    </xf>
    <xf numFmtId="0" fontId="28" fillId="0" borderId="10" xfId="991" applyFont="1" applyFill="1" applyBorder="1" applyAlignment="1" applyProtection="1">
      <alignment horizontal="center" vertical="center" wrapText="1"/>
      <protection locked="0"/>
    </xf>
    <xf numFmtId="169" fontId="28" fillId="0" borderId="10" xfId="991" applyNumberFormat="1" applyFont="1" applyFill="1" applyBorder="1" applyAlignment="1" applyProtection="1">
      <alignment horizontal="center" vertical="center" wrapText="1"/>
      <protection locked="0"/>
    </xf>
    <xf numFmtId="169" fontId="23" fillId="0" borderId="10" xfId="999" applyNumberFormat="1" applyFont="1" applyFill="1" applyBorder="1" applyAlignment="1" applyProtection="1">
      <alignment horizontal="center" vertical="center"/>
      <protection locked="0"/>
    </xf>
    <xf numFmtId="0" fontId="37" fillId="0" borderId="0" xfId="996" applyFont="1" applyFill="1" applyAlignment="1" applyProtection="1">
      <alignment horizontal="center" vertical="center" wrapText="1"/>
      <protection locked="0"/>
    </xf>
    <xf numFmtId="0" fontId="35" fillId="0" borderId="0" xfId="996" applyFont="1" applyFill="1" applyAlignment="1" applyProtection="1">
      <alignment horizontal="center" vertical="center" wrapText="1"/>
      <protection locked="0"/>
    </xf>
    <xf numFmtId="0" fontId="23" fillId="0" borderId="0" xfId="996" applyFont="1" applyFill="1" applyAlignment="1" applyProtection="1">
      <alignment horizontal="center" vertical="center" wrapText="1"/>
      <protection locked="0"/>
    </xf>
    <xf numFmtId="0" fontId="24" fillId="0" borderId="0" xfId="996" applyFont="1" applyFill="1" applyAlignment="1" applyProtection="1">
      <alignment horizontal="center" vertical="center"/>
      <protection locked="0"/>
    </xf>
    <xf numFmtId="169" fontId="25" fillId="46" borderId="10" xfId="1001" applyNumberFormat="1" applyFont="1" applyFill="1" applyBorder="1" applyAlignment="1" applyProtection="1">
      <alignment horizontal="center" vertical="center" wrapText="1"/>
      <protection locked="0"/>
    </xf>
    <xf numFmtId="0" fontId="35" fillId="46" borderId="10" xfId="993" applyFont="1" applyFill="1" applyBorder="1" applyAlignment="1" applyProtection="1">
      <alignment horizontal="center" vertical="center"/>
      <protection locked="0"/>
    </xf>
    <xf numFmtId="0" fontId="26" fillId="46" borderId="14" xfId="1001" applyFont="1" applyFill="1" applyBorder="1" applyAlignment="1" applyProtection="1">
      <alignment horizontal="center" vertical="center" textRotation="90" wrapText="1"/>
      <protection locked="0"/>
    </xf>
    <xf numFmtId="0" fontId="26" fillId="46" borderId="15" xfId="1001" applyFont="1" applyFill="1" applyBorder="1" applyAlignment="1" applyProtection="1">
      <alignment horizontal="center" vertical="center" textRotation="90" wrapText="1"/>
      <protection locked="0"/>
    </xf>
    <xf numFmtId="0" fontId="26" fillId="46" borderId="16" xfId="1001" applyFont="1" applyFill="1" applyBorder="1" applyAlignment="1" applyProtection="1">
      <alignment horizontal="center" vertical="center" textRotation="90" wrapText="1"/>
      <protection locked="0"/>
    </xf>
    <xf numFmtId="0" fontId="26" fillId="46" borderId="17" xfId="1001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01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01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01" applyFont="1" applyFill="1" applyBorder="1" applyAlignment="1" applyProtection="1">
      <alignment horizontal="center" vertical="center" wrapText="1"/>
      <protection locked="0"/>
    </xf>
    <xf numFmtId="0" fontId="35" fillId="0" borderId="0" xfId="991" applyFont="1" applyAlignment="1" applyProtection="1">
      <alignment horizontal="center"/>
      <protection locked="0"/>
    </xf>
    <xf numFmtId="0" fontId="69" fillId="0" borderId="0" xfId="991" applyFont="1" applyAlignment="1" applyProtection="1">
      <alignment horizontal="center" vertical="center" wrapText="1"/>
      <protection locked="0"/>
    </xf>
    <xf numFmtId="0" fontId="69" fillId="0" borderId="0" xfId="991" applyFont="1" applyAlignment="1" applyProtection="1">
      <alignment horizontal="center" vertical="center"/>
      <protection locked="0"/>
    </xf>
    <xf numFmtId="0" fontId="23" fillId="0" borderId="0" xfId="1001" applyFont="1" applyAlignment="1" applyProtection="1">
      <alignment horizontal="center" vertical="center" wrapText="1"/>
      <protection locked="0"/>
    </xf>
    <xf numFmtId="0" fontId="24" fillId="0" borderId="0" xfId="996" applyFont="1" applyAlignment="1" applyProtection="1">
      <alignment horizontal="center" vertical="center"/>
      <protection locked="0"/>
    </xf>
    <xf numFmtId="0" fontId="36" fillId="0" borderId="0" xfId="1001" applyFont="1" applyAlignment="1" applyProtection="1">
      <alignment horizontal="center" vertical="center" wrapText="1"/>
      <protection locked="0"/>
    </xf>
    <xf numFmtId="0" fontId="36" fillId="0" borderId="0" xfId="1001" applyFont="1" applyAlignment="1" applyProtection="1">
      <alignment horizontal="center" vertical="center"/>
      <protection locked="0"/>
    </xf>
    <xf numFmtId="0" fontId="23" fillId="0" borderId="0" xfId="991" applyFont="1" applyAlignment="1" applyProtection="1">
      <alignment horizontal="center" vertical="center" wrapText="1"/>
      <protection locked="0"/>
    </xf>
    <xf numFmtId="0" fontId="23" fillId="0" borderId="11" xfId="991" applyFont="1" applyFill="1" applyBorder="1" applyAlignment="1" applyProtection="1">
      <alignment horizontal="center" vertical="center" wrapText="1"/>
      <protection locked="0"/>
    </xf>
    <xf numFmtId="0" fontId="23" fillId="0" borderId="12" xfId="991" applyFont="1" applyFill="1" applyBorder="1" applyAlignment="1" applyProtection="1">
      <alignment horizontal="center" vertical="center" wrapText="1"/>
      <protection locked="0"/>
    </xf>
    <xf numFmtId="0" fontId="23" fillId="0" borderId="13" xfId="991" applyFont="1" applyFill="1" applyBorder="1" applyAlignment="1" applyProtection="1">
      <alignment horizontal="center" vertical="center" wrapText="1"/>
      <protection locked="0"/>
    </xf>
    <xf numFmtId="0" fontId="58" fillId="0" borderId="0" xfId="1001" applyFont="1" applyAlignment="1" applyProtection="1">
      <alignment horizontal="center" vertical="center" wrapText="1"/>
      <protection locked="0"/>
    </xf>
    <xf numFmtId="0" fontId="22" fillId="0" borderId="0" xfId="991" applyFont="1" applyAlignment="1" applyProtection="1">
      <alignment horizontal="center" vertical="center" wrapText="1"/>
      <protection locked="0"/>
    </xf>
    <xf numFmtId="170" fontId="23" fillId="0" borderId="11" xfId="992" applyNumberFormat="1" applyFont="1" applyFill="1" applyBorder="1" applyAlignment="1" applyProtection="1">
      <alignment horizontal="center" vertical="center" wrapText="1"/>
      <protection locked="0"/>
    </xf>
    <xf numFmtId="170" fontId="23" fillId="0" borderId="12" xfId="992" applyNumberFormat="1" applyFont="1" applyFill="1" applyBorder="1" applyAlignment="1" applyProtection="1">
      <alignment horizontal="center" vertical="center" wrapText="1"/>
      <protection locked="0"/>
    </xf>
    <xf numFmtId="170" fontId="23" fillId="0" borderId="13" xfId="992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1046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0" fontId="35" fillId="46" borderId="11" xfId="994" applyFont="1" applyFill="1" applyBorder="1" applyAlignment="1" applyProtection="1">
      <alignment horizontal="center" vertical="center"/>
      <protection locked="0"/>
    </xf>
    <xf numFmtId="0" fontId="35" fillId="46" borderId="12" xfId="994" applyFont="1" applyFill="1" applyBorder="1" applyAlignment="1" applyProtection="1">
      <alignment horizontal="center" vertical="center"/>
      <protection locked="0"/>
    </xf>
    <xf numFmtId="0" fontId="35" fillId="46" borderId="13" xfId="994" applyFont="1" applyFill="1" applyBorder="1" applyAlignment="1" applyProtection="1">
      <alignment horizontal="center" vertical="center"/>
      <protection locked="0"/>
    </xf>
    <xf numFmtId="0" fontId="26" fillId="46" borderId="10" xfId="1046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Border="1"/>
    <xf numFmtId="0" fontId="26" fillId="46" borderId="18" xfId="1046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6" fillId="46" borderId="19" xfId="1046" applyFont="1" applyFill="1" applyBorder="1" applyAlignment="1" applyProtection="1">
      <alignment horizontal="center" vertical="center" textRotation="90" wrapText="1"/>
      <protection locked="0"/>
    </xf>
    <xf numFmtId="0" fontId="26" fillId="46" borderId="16" xfId="1046" applyFont="1" applyFill="1" applyBorder="1" applyAlignment="1" applyProtection="1">
      <alignment horizontal="center" vertical="center" textRotation="90" wrapText="1"/>
      <protection locked="0"/>
    </xf>
    <xf numFmtId="0" fontId="26" fillId="46" borderId="17" xfId="1046" applyFont="1" applyFill="1" applyBorder="1" applyAlignment="1" applyProtection="1">
      <alignment horizontal="center" vertical="center" textRotation="90" wrapText="1"/>
      <protection locked="0"/>
    </xf>
    <xf numFmtId="0" fontId="35" fillId="46" borderId="10" xfId="994" applyFont="1" applyFill="1" applyBorder="1" applyAlignment="1" applyProtection="1">
      <alignment horizontal="center" vertical="center"/>
      <protection locked="0"/>
    </xf>
    <xf numFmtId="169" fontId="25" fillId="46" borderId="10" xfId="1046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4" fillId="0" borderId="16" xfId="999" applyFont="1" applyFill="1" applyBorder="1" applyAlignment="1" applyProtection="1">
      <alignment horizontal="center" vertical="center" wrapText="1"/>
      <protection locked="0"/>
    </xf>
    <xf numFmtId="0" fontId="24" fillId="0" borderId="20" xfId="999" applyFont="1" applyFill="1" applyBorder="1" applyAlignment="1" applyProtection="1">
      <alignment horizontal="center" vertical="center" wrapText="1"/>
      <protection locked="0"/>
    </xf>
    <xf numFmtId="0" fontId="24" fillId="0" borderId="17" xfId="999" applyFont="1" applyFill="1" applyBorder="1" applyAlignment="1" applyProtection="1">
      <alignment horizontal="center" vertical="center" wrapText="1"/>
      <protection locked="0"/>
    </xf>
    <xf numFmtId="0" fontId="25" fillId="0" borderId="10" xfId="999" applyFont="1" applyFill="1" applyBorder="1" applyAlignment="1" applyProtection="1">
      <alignment horizontal="center" vertical="center" textRotation="90" wrapText="1"/>
      <protection locked="0"/>
    </xf>
    <xf numFmtId="0" fontId="25" fillId="0" borderId="10" xfId="999" applyFont="1" applyFill="1" applyBorder="1" applyAlignment="1" applyProtection="1">
      <alignment horizontal="center" vertical="center" wrapText="1"/>
      <protection locked="0"/>
    </xf>
    <xf numFmtId="0" fontId="22" fillId="0" borderId="0" xfId="1004" applyFont="1" applyFill="1" applyAlignment="1">
      <alignment horizontal="center" vertical="center" wrapText="1"/>
    </xf>
    <xf numFmtId="0" fontId="23" fillId="0" borderId="0" xfId="999" applyFont="1" applyFill="1" applyAlignment="1" applyProtection="1">
      <alignment horizontal="center" vertical="center" wrapText="1"/>
      <protection locked="0"/>
    </xf>
    <xf numFmtId="0" fontId="23" fillId="0" borderId="0" xfId="1004" applyFont="1" applyFill="1" applyAlignment="1">
      <alignment horizontal="center" vertical="center"/>
    </xf>
    <xf numFmtId="0" fontId="35" fillId="0" borderId="0" xfId="1004" applyFont="1" applyFill="1" applyAlignment="1">
      <alignment horizontal="center" vertical="center"/>
    </xf>
    <xf numFmtId="20" fontId="37" fillId="0" borderId="0" xfId="1004" applyNumberFormat="1" applyFont="1" applyFill="1" applyAlignment="1">
      <alignment horizontal="right" vertical="center"/>
    </xf>
    <xf numFmtId="0" fontId="37" fillId="0" borderId="0" xfId="1004" applyFont="1" applyFill="1" applyAlignment="1">
      <alignment horizontal="right" vertical="center"/>
    </xf>
    <xf numFmtId="0" fontId="35" fillId="0" borderId="10" xfId="999" applyFont="1" applyFill="1" applyBorder="1" applyAlignment="1" applyProtection="1">
      <alignment horizontal="center" vertical="center" textRotation="90" wrapText="1"/>
      <protection locked="0"/>
    </xf>
    <xf numFmtId="0" fontId="70" fillId="0" borderId="16" xfId="999" applyFont="1" applyFill="1" applyBorder="1" applyAlignment="1" applyProtection="1">
      <alignment horizontal="center" vertical="center" textRotation="90" wrapText="1"/>
      <protection locked="0"/>
    </xf>
    <xf numFmtId="0" fontId="70" fillId="0" borderId="20" xfId="999" applyFont="1" applyFill="1" applyBorder="1" applyAlignment="1" applyProtection="1">
      <alignment horizontal="center" vertical="center" textRotation="90" wrapText="1"/>
      <protection locked="0"/>
    </xf>
    <xf numFmtId="0" fontId="70" fillId="0" borderId="17" xfId="999" applyFont="1" applyFill="1" applyBorder="1" applyAlignment="1" applyProtection="1">
      <alignment horizontal="center" vertical="center" textRotation="90" wrapText="1"/>
      <protection locked="0"/>
    </xf>
    <xf numFmtId="170" fontId="23" fillId="0" borderId="11" xfId="991" applyNumberFormat="1" applyFont="1" applyFill="1" applyBorder="1" applyAlignment="1" applyProtection="1">
      <alignment horizontal="center" vertical="center" wrapText="1"/>
      <protection locked="0"/>
    </xf>
    <xf numFmtId="170" fontId="23" fillId="0" borderId="12" xfId="991" applyNumberFormat="1" applyFont="1" applyFill="1" applyBorder="1" applyAlignment="1" applyProtection="1">
      <alignment horizontal="center" vertical="center" wrapText="1"/>
      <protection locked="0"/>
    </xf>
    <xf numFmtId="170" fontId="23" fillId="0" borderId="13" xfId="991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1053" applyFont="1" applyBorder="1" applyAlignment="1" applyProtection="1">
      <alignment horizontal="center" vertical="center" wrapText="1"/>
      <protection locked="0"/>
    </xf>
    <xf numFmtId="0" fontId="37" fillId="0" borderId="12" xfId="1053" applyFont="1" applyBorder="1" applyAlignment="1" applyProtection="1">
      <alignment horizontal="center" vertical="center" wrapText="1"/>
      <protection locked="0"/>
    </xf>
    <xf numFmtId="0" fontId="37" fillId="0" borderId="13" xfId="1053" applyFont="1" applyBorder="1" applyAlignment="1" applyProtection="1">
      <alignment horizontal="center" vertical="center" wrapText="1"/>
      <protection locked="0"/>
    </xf>
    <xf numFmtId="0" fontId="35" fillId="0" borderId="0" xfId="1053" applyFont="1" applyAlignment="1" applyProtection="1">
      <alignment horizontal="center" vertical="center" wrapText="1"/>
      <protection locked="0"/>
    </xf>
    <xf numFmtId="0" fontId="23" fillId="0" borderId="0" xfId="1053" applyFont="1" applyAlignment="1" applyProtection="1">
      <alignment horizontal="center" vertical="center" wrapText="1"/>
      <protection locked="0"/>
    </xf>
    <xf numFmtId="0" fontId="35" fillId="0" borderId="10" xfId="659" applyFont="1" applyBorder="1" applyAlignment="1">
      <alignment horizontal="center" vertical="center" textRotation="90" wrapText="1"/>
    </xf>
    <xf numFmtId="0" fontId="35" fillId="0" borderId="10" xfId="659" applyFont="1" applyBorder="1" applyAlignment="1">
      <alignment horizontal="center" vertical="center" wrapText="1"/>
    </xf>
    <xf numFmtId="0" fontId="35" fillId="0" borderId="16" xfId="659" applyFont="1" applyBorder="1" applyAlignment="1">
      <alignment horizontal="center" vertical="center" wrapText="1"/>
    </xf>
    <xf numFmtId="0" fontId="35" fillId="0" borderId="17" xfId="659" applyFont="1" applyBorder="1" applyAlignment="1">
      <alignment horizontal="center" vertical="center" wrapText="1"/>
    </xf>
    <xf numFmtId="49" fontId="35" fillId="0" borderId="10" xfId="659" applyNumberFormat="1" applyFont="1" applyBorder="1" applyAlignment="1">
      <alignment horizontal="center" vertical="center" wrapText="1"/>
    </xf>
    <xf numFmtId="0" fontId="25" fillId="47" borderId="10" xfId="1060" applyFont="1" applyFill="1" applyBorder="1" applyAlignment="1" applyProtection="1">
      <alignment horizontal="center" vertical="center" textRotation="90" wrapText="1"/>
      <protection locked="0"/>
    </xf>
    <xf numFmtId="0" fontId="25" fillId="47" borderId="10" xfId="1060" applyFont="1" applyFill="1" applyBorder="1" applyAlignment="1" applyProtection="1">
      <alignment horizontal="center" vertical="center" wrapText="1"/>
      <protection locked="0"/>
    </xf>
    <xf numFmtId="0" fontId="69" fillId="0" borderId="0" xfId="1053" applyFont="1" applyAlignment="1" applyProtection="1">
      <alignment horizontal="center" vertical="center" wrapText="1"/>
      <protection locked="0"/>
    </xf>
    <xf numFmtId="0" fontId="35" fillId="0" borderId="0" xfId="1053" applyFont="1" applyAlignment="1" applyProtection="1">
      <alignment horizontal="center" vertical="center"/>
      <protection locked="0"/>
    </xf>
    <xf numFmtId="0" fontId="23" fillId="0" borderId="0" xfId="991" applyFont="1" applyAlignment="1" applyProtection="1">
      <alignment horizontal="center"/>
      <protection locked="0"/>
    </xf>
    <xf numFmtId="0" fontId="26" fillId="47" borderId="10" xfId="1060" applyFont="1" applyFill="1" applyBorder="1" applyAlignment="1" applyProtection="1">
      <alignment horizontal="center" vertical="center" textRotation="90" wrapText="1"/>
      <protection locked="0"/>
    </xf>
    <xf numFmtId="169" fontId="25" fillId="46" borderId="16" xfId="1001" applyNumberFormat="1" applyFont="1" applyFill="1" applyBorder="1" applyAlignment="1" applyProtection="1">
      <alignment horizontal="center" vertical="center" wrapText="1"/>
      <protection locked="0"/>
    </xf>
    <xf numFmtId="169" fontId="25" fillId="46" borderId="17" xfId="1001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669" applyFont="1" applyAlignment="1">
      <alignment horizontal="center" vertical="center" wrapText="1"/>
    </xf>
    <xf numFmtId="0" fontId="60" fillId="0" borderId="0" xfId="669" applyFont="1" applyAlignment="1">
      <alignment horizontal="center" vertical="center" wrapText="1"/>
    </xf>
    <xf numFmtId="0" fontId="62" fillId="0" borderId="0" xfId="669" applyFont="1" applyAlignment="1">
      <alignment horizontal="center"/>
    </xf>
    <xf numFmtId="0" fontId="65" fillId="0" borderId="0" xfId="669" applyFont="1" applyBorder="1" applyAlignment="1">
      <alignment horizontal="right" wrapText="1"/>
    </xf>
    <xf numFmtId="0" fontId="65" fillId="0" borderId="0" xfId="669" applyFont="1" applyBorder="1" applyAlignment="1">
      <alignment horizontal="left" wrapText="1"/>
    </xf>
    <xf numFmtId="0" fontId="46" fillId="0" borderId="0" xfId="1004" applyFont="1" applyFill="1" applyAlignment="1">
      <alignment horizontal="center" vertical="center" wrapText="1"/>
    </xf>
    <xf numFmtId="0" fontId="44" fillId="0" borderId="0" xfId="989" applyNumberFormat="1" applyFont="1" applyFill="1" applyBorder="1" applyAlignment="1" applyProtection="1">
      <alignment horizontal="center" vertical="center"/>
      <protection locked="0"/>
    </xf>
    <xf numFmtId="0" fontId="22" fillId="0" borderId="0" xfId="996" applyFont="1" applyFill="1" applyAlignment="1" applyProtection="1">
      <alignment horizontal="center" vertical="center" wrapText="1"/>
      <protection locked="0"/>
    </xf>
  </cellXfs>
  <cellStyles count="1062">
    <cellStyle name="20% — акцент1" xfId="1"/>
    <cellStyle name="20% - Акцент1 10" xfId="2"/>
    <cellStyle name="20% - Акцент1 2" xfId="3"/>
    <cellStyle name="20% - Акцент1 2 2" xfId="4"/>
    <cellStyle name="20% - Акцент1 2 3" xfId="5"/>
    <cellStyle name="20% - Акцент1 2_29-30 мая" xfId="6"/>
    <cellStyle name="20% - Акцент1 3" xfId="7"/>
    <cellStyle name="20% - Акцент1 4" xfId="8"/>
    <cellStyle name="20% - Акцент1 5" xfId="9"/>
    <cellStyle name="20% - Акцент1 6" xfId="10"/>
    <cellStyle name="20% - Акцент1 7" xfId="11"/>
    <cellStyle name="20% - Акцент1 8" xfId="12"/>
    <cellStyle name="20% - Акцент1 9" xfId="13"/>
    <cellStyle name="20% — акцент2" xfId="14"/>
    <cellStyle name="20% - Акцент2 10" xfId="15"/>
    <cellStyle name="20% - Акцент2 2" xfId="16"/>
    <cellStyle name="20% - Акцент2 2 2" xfId="17"/>
    <cellStyle name="20% - Акцент2 2 3" xfId="18"/>
    <cellStyle name="20% - Акцент2 2_29-30 мая" xfId="19"/>
    <cellStyle name="20% - Акцент2 3" xfId="20"/>
    <cellStyle name="20% - Акцент2 4" xfId="21"/>
    <cellStyle name="20% - Акцент2 5" xfId="22"/>
    <cellStyle name="20% - Акцент2 6" xfId="23"/>
    <cellStyle name="20% - Акцент2 7" xfId="24"/>
    <cellStyle name="20% - Акцент2 8" xfId="25"/>
    <cellStyle name="20% - Акцент2 9" xfId="26"/>
    <cellStyle name="20% — акцент3" xfId="27"/>
    <cellStyle name="20% - Акцент3 10" xfId="28"/>
    <cellStyle name="20% - Акцент3 2" xfId="29"/>
    <cellStyle name="20% - Акцент3 2 2" xfId="30"/>
    <cellStyle name="20% - Акцент3 2 3" xfId="31"/>
    <cellStyle name="20% - Акцент3 2_29-30 мая" xfId="32"/>
    <cellStyle name="20% - Акцент3 3" xfId="33"/>
    <cellStyle name="20% - Акцент3 4" xfId="34"/>
    <cellStyle name="20% - Акцент3 5" xfId="35"/>
    <cellStyle name="20% - Акцент3 6" xfId="36"/>
    <cellStyle name="20% - Акцент3 7" xfId="37"/>
    <cellStyle name="20% - Акцент3 8" xfId="38"/>
    <cellStyle name="20% - Акцент3 9" xfId="39"/>
    <cellStyle name="20% — акцент4" xfId="40"/>
    <cellStyle name="20% - Акцент4 10" xfId="41"/>
    <cellStyle name="20% - Акцент4 2" xfId="42"/>
    <cellStyle name="20% - Акцент4 2 2" xfId="43"/>
    <cellStyle name="20% - Акцент4 2 3" xfId="44"/>
    <cellStyle name="20% - Акцент4 2_29-30 мая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— акцент5" xfId="53"/>
    <cellStyle name="20% - Акцент5 10" xfId="54"/>
    <cellStyle name="20% - Акцент5 2" xfId="55"/>
    <cellStyle name="20% - Акцент5 2 2" xfId="56"/>
    <cellStyle name="20% - Акцент5 2 3" xfId="57"/>
    <cellStyle name="20% - Акцент5 2_29-30 мая" xfId="58"/>
    <cellStyle name="20% - Акцент5 3" xfId="59"/>
    <cellStyle name="20% - Акцент5 4" xfId="60"/>
    <cellStyle name="20% - Акцент5 5" xfId="61"/>
    <cellStyle name="20% - Акцент5 6" xfId="62"/>
    <cellStyle name="20% - Акцент5 7" xfId="63"/>
    <cellStyle name="20% - Акцент5 8" xfId="64"/>
    <cellStyle name="20% - Акцент5 9" xfId="65"/>
    <cellStyle name="20% — акцент6" xfId="66"/>
    <cellStyle name="20% - Акцент6 10" xfId="67"/>
    <cellStyle name="20% - Акцент6 2" xfId="68"/>
    <cellStyle name="20% - Акцент6 2 2" xfId="69"/>
    <cellStyle name="20% - Акцент6 2 3" xfId="70"/>
    <cellStyle name="20% - Акцент6 2_29-30 мая" xfId="71"/>
    <cellStyle name="20% - Акцент6 3" xfId="72"/>
    <cellStyle name="20% - Акцент6 4" xfId="73"/>
    <cellStyle name="20% - Акцент6 5" xfId="74"/>
    <cellStyle name="20% - Акцент6 6" xfId="75"/>
    <cellStyle name="20% - Акцент6 7" xfId="76"/>
    <cellStyle name="20% - Акцент6 8" xfId="77"/>
    <cellStyle name="20% - Акцент6 9" xfId="78"/>
    <cellStyle name="40% — акцент1" xfId="79"/>
    <cellStyle name="40% - Акцент1 10" xfId="80"/>
    <cellStyle name="40% - Акцент1 2" xfId="81"/>
    <cellStyle name="40% - Акцент1 2 2" xfId="82"/>
    <cellStyle name="40% - Акцент1 2 3" xfId="83"/>
    <cellStyle name="40% - Акцент1 2_29-30 мая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— акцент2" xfId="92"/>
    <cellStyle name="40% - Акцент2 10" xfId="93"/>
    <cellStyle name="40% - Акцент2 2" xfId="94"/>
    <cellStyle name="40% - Акцент2 2 2" xfId="95"/>
    <cellStyle name="40% - Акцент2 2 3" xfId="96"/>
    <cellStyle name="40% - Акцент2 2_29-30 мая" xfId="97"/>
    <cellStyle name="40% - Акцент2 3" xfId="98"/>
    <cellStyle name="40% - Акцент2 4" xfId="99"/>
    <cellStyle name="40% - Акцент2 5" xfId="100"/>
    <cellStyle name="40% - Акцент2 6" xfId="101"/>
    <cellStyle name="40% - Акцент2 7" xfId="102"/>
    <cellStyle name="40% - Акцент2 8" xfId="103"/>
    <cellStyle name="40% - Акцент2 9" xfId="104"/>
    <cellStyle name="40% — акцент3" xfId="105"/>
    <cellStyle name="40% - Акцент3 10" xfId="106"/>
    <cellStyle name="40% - Акцент3 2" xfId="107"/>
    <cellStyle name="40% - Акцент3 2 2" xfId="108"/>
    <cellStyle name="40% - Акцент3 2 3" xfId="109"/>
    <cellStyle name="40% - Акцент3 2_29-30 мая" xfId="110"/>
    <cellStyle name="40% - Акцент3 3" xfId="111"/>
    <cellStyle name="40% - Акцент3 4" xfId="112"/>
    <cellStyle name="40% - Акцент3 5" xfId="113"/>
    <cellStyle name="40% - Акцент3 6" xfId="114"/>
    <cellStyle name="40% - Акцент3 7" xfId="115"/>
    <cellStyle name="40% - Акцент3 8" xfId="116"/>
    <cellStyle name="40% - Акцент3 9" xfId="117"/>
    <cellStyle name="40% — акцент4" xfId="118"/>
    <cellStyle name="40% - Акцент4 10" xfId="119"/>
    <cellStyle name="40% - Акцент4 2" xfId="120"/>
    <cellStyle name="40% - Акцент4 2 2" xfId="121"/>
    <cellStyle name="40% - Акцент4 2 3" xfId="122"/>
    <cellStyle name="40% - Акцент4 2_29-30 мая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— акцент5" xfId="131"/>
    <cellStyle name="40% - Акцент5 10" xfId="132"/>
    <cellStyle name="40% - Акцент5 2" xfId="133"/>
    <cellStyle name="40% - Акцент5 2 2" xfId="134"/>
    <cellStyle name="40% - Акцент5 2 3" xfId="135"/>
    <cellStyle name="40% - Акцент5 2_29-30 мая" xfId="136"/>
    <cellStyle name="40% - Акцент5 3" xfId="137"/>
    <cellStyle name="40% - Акцент5 4" xfId="138"/>
    <cellStyle name="40% - Акцент5 5" xfId="139"/>
    <cellStyle name="40% - Акцент5 6" xfId="140"/>
    <cellStyle name="40% - Акцент5 7" xfId="141"/>
    <cellStyle name="40% - Акцент5 8" xfId="142"/>
    <cellStyle name="40% - Акцент5 9" xfId="143"/>
    <cellStyle name="40% — акцент6" xfId="144"/>
    <cellStyle name="40% - Акцент6 10" xfId="145"/>
    <cellStyle name="40% - Акцент6 2" xfId="146"/>
    <cellStyle name="40% - Акцент6 2 2" xfId="147"/>
    <cellStyle name="40% - Акцент6 2 3" xfId="148"/>
    <cellStyle name="40% - Акцент6 2_29-30 мая" xfId="149"/>
    <cellStyle name="40% - Акцент6 3" xfId="150"/>
    <cellStyle name="40% - Акцент6 4" xfId="151"/>
    <cellStyle name="40% - Акцент6 5" xfId="152"/>
    <cellStyle name="40% - Акцент6 6" xfId="153"/>
    <cellStyle name="40% - Акцент6 7" xfId="154"/>
    <cellStyle name="40% - Акцент6 8" xfId="155"/>
    <cellStyle name="40% - Акцент6 9" xfId="156"/>
    <cellStyle name="60% — акцент1" xfId="157"/>
    <cellStyle name="60% - Акцент1 10" xfId="158"/>
    <cellStyle name="60% - Акцент1 2" xfId="159"/>
    <cellStyle name="60% - Акцент1 3" xfId="160"/>
    <cellStyle name="60% - Акцент1 4" xfId="161"/>
    <cellStyle name="60% - Акцент1 5" xfId="162"/>
    <cellStyle name="60% - Акцент1 6" xfId="163"/>
    <cellStyle name="60% - Акцент1 7" xfId="164"/>
    <cellStyle name="60% - Акцент1 8" xfId="165"/>
    <cellStyle name="60% - Акцент1 9" xfId="166"/>
    <cellStyle name="60% — акцент2" xfId="167"/>
    <cellStyle name="60% - Акцент2 10" xfId="168"/>
    <cellStyle name="60% - Акцент2 2" xfId="169"/>
    <cellStyle name="60% - Акцент2 3" xfId="170"/>
    <cellStyle name="60% - Акцент2 4" xfId="171"/>
    <cellStyle name="60% - Акцент2 5" xfId="172"/>
    <cellStyle name="60% - Акцент2 6" xfId="173"/>
    <cellStyle name="60% - Акцент2 7" xfId="174"/>
    <cellStyle name="60% - Акцент2 8" xfId="175"/>
    <cellStyle name="60% - Акцент2 9" xfId="176"/>
    <cellStyle name="60% — акцент3" xfId="177"/>
    <cellStyle name="60% - Акцент3 10" xfId="178"/>
    <cellStyle name="60% - Акцент3 2" xfId="179"/>
    <cellStyle name="60% - Акцент3 3" xfId="180"/>
    <cellStyle name="60% - Акцент3 4" xfId="181"/>
    <cellStyle name="60% - Акцент3 5" xfId="182"/>
    <cellStyle name="60% - Акцент3 6" xfId="183"/>
    <cellStyle name="60% - Акцент3 7" xfId="184"/>
    <cellStyle name="60% - Акцент3 8" xfId="185"/>
    <cellStyle name="60% - Акцент3 9" xfId="186"/>
    <cellStyle name="60% — акцент4" xfId="187"/>
    <cellStyle name="60% - Акцент4 10" xfId="188"/>
    <cellStyle name="60% - Акцент4 2" xfId="189"/>
    <cellStyle name="60% - Акцент4 3" xfId="190"/>
    <cellStyle name="60% - Акцент4 4" xfId="191"/>
    <cellStyle name="60% - Акцент4 5" xfId="192"/>
    <cellStyle name="60% - Акцент4 6" xfId="193"/>
    <cellStyle name="60% - Акцент4 7" xfId="194"/>
    <cellStyle name="60% - Акцент4 8" xfId="195"/>
    <cellStyle name="60% - Акцент4 9" xfId="196"/>
    <cellStyle name="60% — акцент5" xfId="197"/>
    <cellStyle name="60% - Акцент5 10" xfId="198"/>
    <cellStyle name="60% - Акцент5 2" xfId="199"/>
    <cellStyle name="60% - Акцент5 3" xfId="200"/>
    <cellStyle name="60% - Акцент5 4" xfId="201"/>
    <cellStyle name="60% - Акцент5 5" xfId="202"/>
    <cellStyle name="60% - Акцент5 6" xfId="203"/>
    <cellStyle name="60% - Акцент5 7" xfId="204"/>
    <cellStyle name="60% - Акцент5 8" xfId="205"/>
    <cellStyle name="60% - Акцент5 9" xfId="206"/>
    <cellStyle name="60% — акцент6" xfId="207"/>
    <cellStyle name="60% - Акцент6 10" xfId="208"/>
    <cellStyle name="60% - Акцент6 2" xfId="209"/>
    <cellStyle name="60% - Акцент6 3" xfId="210"/>
    <cellStyle name="60% - Акцент6 4" xfId="211"/>
    <cellStyle name="60% - Акцент6 5" xfId="212"/>
    <cellStyle name="60% - Акцент6 6" xfId="213"/>
    <cellStyle name="60% - Акцент6 7" xfId="214"/>
    <cellStyle name="60% - Акцент6 8" xfId="215"/>
    <cellStyle name="60% - Акцент6 9" xfId="216"/>
    <cellStyle name="Excel Built-in Normal" xfId="217"/>
    <cellStyle name="Normal_технические" xfId="218"/>
    <cellStyle name="Акцент1" xfId="219" builtinId="29" customBuiltin="1"/>
    <cellStyle name="Акцент1 2" xfId="220"/>
    <cellStyle name="Акцент1 3" xfId="221"/>
    <cellStyle name="Акцент1 4" xfId="222"/>
    <cellStyle name="Акцент2" xfId="223" builtinId="33" customBuiltin="1"/>
    <cellStyle name="Акцент2 2" xfId="224"/>
    <cellStyle name="Акцент2 3" xfId="225"/>
    <cellStyle name="Акцент2 4" xfId="226"/>
    <cellStyle name="Акцент3" xfId="227" builtinId="37" customBuiltin="1"/>
    <cellStyle name="Акцент3 2" xfId="228"/>
    <cellStyle name="Акцент3 3" xfId="229"/>
    <cellStyle name="Акцент3 4" xfId="230"/>
    <cellStyle name="Акцент4" xfId="231" builtinId="41" customBuiltin="1"/>
    <cellStyle name="Акцент4 2" xfId="232"/>
    <cellStyle name="Акцент4 3" xfId="233"/>
    <cellStyle name="Акцент4 4" xfId="234"/>
    <cellStyle name="Акцент5" xfId="235" builtinId="45" customBuiltin="1"/>
    <cellStyle name="Акцент5 2" xfId="236"/>
    <cellStyle name="Акцент5 3" xfId="237"/>
    <cellStyle name="Акцент5 4" xfId="238"/>
    <cellStyle name="Акцент6" xfId="239" builtinId="49" customBuiltin="1"/>
    <cellStyle name="Акцент6 2" xfId="240"/>
    <cellStyle name="Акцент6 3" xfId="241"/>
    <cellStyle name="Акцент6 4" xfId="242"/>
    <cellStyle name="Ввод " xfId="243" builtinId="20" customBuiltin="1"/>
    <cellStyle name="Ввод  2" xfId="244"/>
    <cellStyle name="Ввод  3" xfId="245"/>
    <cellStyle name="Ввод  4" xfId="246"/>
    <cellStyle name="Вывод" xfId="247" builtinId="21" customBuiltin="1"/>
    <cellStyle name="Вывод 2" xfId="248"/>
    <cellStyle name="Вывод 3" xfId="249"/>
    <cellStyle name="Вывод 4" xfId="250"/>
    <cellStyle name="Вычисление" xfId="251" builtinId="22" customBuiltin="1"/>
    <cellStyle name="Вычисление 2" xfId="252"/>
    <cellStyle name="Вычисление 3" xfId="253"/>
    <cellStyle name="Вычисление 4" xfId="254"/>
    <cellStyle name="Денежный 10" xfId="255"/>
    <cellStyle name="Денежный 10 2" xfId="256"/>
    <cellStyle name="Денежный 10 2 2" xfId="257"/>
    <cellStyle name="Денежный 10 2 3" xfId="258"/>
    <cellStyle name="Денежный 10 2 3 2" xfId="259"/>
    <cellStyle name="Денежный 10 2 3 2 2" xfId="260"/>
    <cellStyle name="Денежный 10 2 3 2 2 2" xfId="1058"/>
    <cellStyle name="Денежный 10 2 3 3" xfId="261"/>
    <cellStyle name="Денежный 10 2 3 3 2" xfId="262"/>
    <cellStyle name="Денежный 10 2 4" xfId="263"/>
    <cellStyle name="Денежный 10 2 4 2" xfId="264"/>
    <cellStyle name="Денежный 10 2 4 3" xfId="265"/>
    <cellStyle name="Денежный 10 2 4 4" xfId="266"/>
    <cellStyle name="Денежный 10 2 5" xfId="267"/>
    <cellStyle name="Денежный 10 2 6" xfId="268"/>
    <cellStyle name="Денежный 10 2 7" xfId="269"/>
    <cellStyle name="Денежный 10 3" xfId="270"/>
    <cellStyle name="Денежный 10 3 2" xfId="271"/>
    <cellStyle name="Денежный 10 3 3" xfId="272"/>
    <cellStyle name="Денежный 10 4" xfId="273"/>
    <cellStyle name="Денежный 10 4 2" xfId="274"/>
    <cellStyle name="Денежный 10 4 3" xfId="275"/>
    <cellStyle name="Денежный 10 5" xfId="276"/>
    <cellStyle name="Денежный 11" xfId="277"/>
    <cellStyle name="Денежный 11 10" xfId="278"/>
    <cellStyle name="Денежный 11 11" xfId="279"/>
    <cellStyle name="Денежный 11 11 2" xfId="280"/>
    <cellStyle name="Денежный 11 11 3" xfId="281"/>
    <cellStyle name="Денежный 11 12" xfId="282"/>
    <cellStyle name="Денежный 11 13" xfId="283"/>
    <cellStyle name="Денежный 11 14" xfId="284"/>
    <cellStyle name="Денежный 11 2" xfId="285"/>
    <cellStyle name="Денежный 11 2 2" xfId="286"/>
    <cellStyle name="Денежный 11 2 2 2" xfId="287"/>
    <cellStyle name="Денежный 11 2 2 3" xfId="288"/>
    <cellStyle name="Денежный 11 2 3" xfId="289"/>
    <cellStyle name="Денежный 11 3" xfId="290"/>
    <cellStyle name="Денежный 11 4" xfId="291"/>
    <cellStyle name="Денежный 11 5" xfId="292"/>
    <cellStyle name="Денежный 11 6" xfId="293"/>
    <cellStyle name="Денежный 11 7" xfId="294"/>
    <cellStyle name="Денежный 11 8" xfId="295"/>
    <cellStyle name="Денежный 11 9" xfId="296"/>
    <cellStyle name="Денежный 11 9 12" xfId="297"/>
    <cellStyle name="Денежный 11 9 2" xfId="298"/>
    <cellStyle name="Денежный 11 9 3" xfId="299"/>
    <cellStyle name="Денежный 11 9 4" xfId="300"/>
    <cellStyle name="Денежный 11 9 5" xfId="301"/>
    <cellStyle name="Денежный 11 9 6" xfId="302"/>
    <cellStyle name="Денежный 11 9 7" xfId="303"/>
    <cellStyle name="Денежный 12" xfId="304"/>
    <cellStyle name="Денежный 12 10" xfId="305"/>
    <cellStyle name="Денежный 12 11" xfId="306"/>
    <cellStyle name="Денежный 12 12" xfId="307"/>
    <cellStyle name="Денежный 12 12 10" xfId="308"/>
    <cellStyle name="Денежный 12 12 2" xfId="309"/>
    <cellStyle name="Денежный 12 12 2 2" xfId="310"/>
    <cellStyle name="Денежный 12 12 2 3" xfId="311"/>
    <cellStyle name="Денежный 12 12 2 4" xfId="312"/>
    <cellStyle name="Денежный 12 12 3" xfId="313"/>
    <cellStyle name="Денежный 12 12 3 2" xfId="314"/>
    <cellStyle name="Денежный 12 12 4" xfId="315"/>
    <cellStyle name="Денежный 12 12 5" xfId="316"/>
    <cellStyle name="Денежный 12 12 6" xfId="317"/>
    <cellStyle name="Денежный 12 12 7" xfId="318"/>
    <cellStyle name="Денежный 12 12 8" xfId="319"/>
    <cellStyle name="Денежный 12 12_Мастер" xfId="320"/>
    <cellStyle name="Денежный 12 13" xfId="321"/>
    <cellStyle name="Денежный 12 14" xfId="322"/>
    <cellStyle name="Денежный 12 15" xfId="323"/>
    <cellStyle name="Денежный 12 16" xfId="324"/>
    <cellStyle name="Денежный 12 17" xfId="325"/>
    <cellStyle name="Денежный 12 18" xfId="326"/>
    <cellStyle name="Денежный 12 19" xfId="327"/>
    <cellStyle name="Денежный 12 2" xfId="328"/>
    <cellStyle name="Денежный 12 2 2" xfId="329"/>
    <cellStyle name="Денежный 12 2 3" xfId="330"/>
    <cellStyle name="Денежный 12 20" xfId="331"/>
    <cellStyle name="Денежный 12 21" xfId="332"/>
    <cellStyle name="Денежный 12 3" xfId="333"/>
    <cellStyle name="Денежный 12 3 2" xfId="334"/>
    <cellStyle name="Денежный 12 4" xfId="335"/>
    <cellStyle name="Денежный 12 5" xfId="336"/>
    <cellStyle name="Денежный 12 6" xfId="337"/>
    <cellStyle name="Денежный 12 7" xfId="338"/>
    <cellStyle name="Денежный 12 8" xfId="339"/>
    <cellStyle name="Денежный 12 9" xfId="340"/>
    <cellStyle name="Денежный 13 10" xfId="341"/>
    <cellStyle name="Денежный 13 2" xfId="342"/>
    <cellStyle name="Денежный 13 3" xfId="343"/>
    <cellStyle name="Денежный 13 4" xfId="344"/>
    <cellStyle name="Денежный 13 5" xfId="345"/>
    <cellStyle name="Денежный 13 6" xfId="346"/>
    <cellStyle name="Денежный 13 7" xfId="347"/>
    <cellStyle name="Денежный 13 8" xfId="348"/>
    <cellStyle name="Денежный 13 9" xfId="349"/>
    <cellStyle name="Денежный 14 2" xfId="350"/>
    <cellStyle name="Денежный 14 3" xfId="351"/>
    <cellStyle name="Денежный 14 4" xfId="352"/>
    <cellStyle name="Денежный 14 5" xfId="353"/>
    <cellStyle name="Денежный 14 6" xfId="354"/>
    <cellStyle name="Денежный 14 7" xfId="355"/>
    <cellStyle name="Денежный 14 8" xfId="356"/>
    <cellStyle name="Денежный 14 9" xfId="357"/>
    <cellStyle name="Денежный 16" xfId="358"/>
    <cellStyle name="Денежный 18" xfId="359"/>
    <cellStyle name="Денежный 2" xfId="360"/>
    <cellStyle name="Денежный 2 10" xfId="361"/>
    <cellStyle name="Денежный 2 10 2" xfId="362"/>
    <cellStyle name="Денежный 2 10 2 10" xfId="363"/>
    <cellStyle name="Денежный 2 10 2 11" xfId="364"/>
    <cellStyle name="Денежный 2 10 2 12" xfId="365"/>
    <cellStyle name="Денежный 2 10 2 13" xfId="366"/>
    <cellStyle name="Денежный 2 10 2 14" xfId="1055"/>
    <cellStyle name="Денежный 2 10 2 2" xfId="367"/>
    <cellStyle name="Денежный 2 10 2 2 2" xfId="368"/>
    <cellStyle name="Денежный 2 10 2 3" xfId="369"/>
    <cellStyle name="Денежный 2 10 2 4" xfId="370"/>
    <cellStyle name="Денежный 2 10 2 5" xfId="371"/>
    <cellStyle name="Денежный 2 10 2 6" xfId="372"/>
    <cellStyle name="Денежный 2 10 2 7" xfId="373"/>
    <cellStyle name="Денежный 2 10 2 8" xfId="374"/>
    <cellStyle name="Денежный 2 10 2 9" xfId="375"/>
    <cellStyle name="Денежный 2 11" xfId="376"/>
    <cellStyle name="Денежный 2 11 2" xfId="377"/>
    <cellStyle name="Денежный 2 11 2 2" xfId="378"/>
    <cellStyle name="Денежный 2 11 2 3" xfId="379"/>
    <cellStyle name="Денежный 2 11 3" xfId="380"/>
    <cellStyle name="Денежный 2 12" xfId="381"/>
    <cellStyle name="Денежный 2 13" xfId="382"/>
    <cellStyle name="Денежный 2 13 2" xfId="383"/>
    <cellStyle name="Денежный 2 13 3" xfId="384"/>
    <cellStyle name="Денежный 2 14" xfId="385"/>
    <cellStyle name="Денежный 2 15" xfId="386"/>
    <cellStyle name="Денежный 2 16" xfId="387"/>
    <cellStyle name="Денежный 2 17" xfId="388"/>
    <cellStyle name="Денежный 2 18" xfId="389"/>
    <cellStyle name="Денежный 2 19" xfId="390"/>
    <cellStyle name="Денежный 2 2" xfId="391"/>
    <cellStyle name="Денежный 2 2 10" xfId="392"/>
    <cellStyle name="Денежный 2 2 11" xfId="393"/>
    <cellStyle name="Денежный 2 2 12" xfId="394"/>
    <cellStyle name="Денежный 2 2 2" xfId="395"/>
    <cellStyle name="Денежный 2 2 2 10" xfId="396"/>
    <cellStyle name="Денежный 2 2 2 11" xfId="397"/>
    <cellStyle name="Денежный 2 2 2 2" xfId="398"/>
    <cellStyle name="Денежный 2 2 2 3" xfId="399"/>
    <cellStyle name="Денежный 2 2 2 4" xfId="400"/>
    <cellStyle name="Денежный 2 2 2 4 2" xfId="401"/>
    <cellStyle name="Денежный 2 2 2 5" xfId="402"/>
    <cellStyle name="Денежный 2 2 2 6" xfId="403"/>
    <cellStyle name="Денежный 2 2 2 7" xfId="404"/>
    <cellStyle name="Денежный 2 2 2 8" xfId="405"/>
    <cellStyle name="Денежный 2 2 2 9" xfId="406"/>
    <cellStyle name="Денежный 2 2 3" xfId="407"/>
    <cellStyle name="Денежный 2 2 4" xfId="408"/>
    <cellStyle name="Денежный 2 2 5" xfId="409"/>
    <cellStyle name="Денежный 2 2 5 2" xfId="410"/>
    <cellStyle name="Денежный 2 2 6" xfId="411"/>
    <cellStyle name="Денежный 2 2 7" xfId="412"/>
    <cellStyle name="Денежный 2 2 8" xfId="413"/>
    <cellStyle name="Денежный 2 2 9" xfId="414"/>
    <cellStyle name="Денежный 2 20" xfId="415"/>
    <cellStyle name="Денежный 2 21" xfId="416"/>
    <cellStyle name="Денежный 2 22" xfId="417"/>
    <cellStyle name="Денежный 2 23" xfId="418"/>
    <cellStyle name="Денежный 2 24" xfId="419"/>
    <cellStyle name="Денежный 2 24 2" xfId="420"/>
    <cellStyle name="Денежный 2 25" xfId="421"/>
    <cellStyle name="Денежный 2 26" xfId="422"/>
    <cellStyle name="Денежный 2 27" xfId="423"/>
    <cellStyle name="Денежный 2 28" xfId="424"/>
    <cellStyle name="Денежный 2 29" xfId="425"/>
    <cellStyle name="Денежный 2 3" xfId="426"/>
    <cellStyle name="Денежный 2 3 2" xfId="427"/>
    <cellStyle name="Денежный 2 3 2 2" xfId="428"/>
    <cellStyle name="Денежный 2 3 2 3" xfId="429"/>
    <cellStyle name="Денежный 2 3 2 4" xfId="430"/>
    <cellStyle name="Денежный 2 3 3" xfId="431"/>
    <cellStyle name="Денежный 2 3 4" xfId="432"/>
    <cellStyle name="Денежный 2 3 5" xfId="433"/>
    <cellStyle name="Денежный 2 3 6" xfId="434"/>
    <cellStyle name="Денежный 2 3 7" xfId="435"/>
    <cellStyle name="Денежный 2 3 8" xfId="436"/>
    <cellStyle name="Денежный 2 3 9" xfId="437"/>
    <cellStyle name="Денежный 2 3 9 2" xfId="438"/>
    <cellStyle name="Денежный 2 3 9 2 2" xfId="439"/>
    <cellStyle name="Денежный 2 3 9 2 3" xfId="440"/>
    <cellStyle name="Денежный 2 3 9 2 4" xfId="441"/>
    <cellStyle name="Денежный 2 3 9 3" xfId="442"/>
    <cellStyle name="Денежный 2 3 9 4" xfId="443"/>
    <cellStyle name="Денежный 2 3 9 5" xfId="444"/>
    <cellStyle name="Денежный 2 3 9 6" xfId="445"/>
    <cellStyle name="Денежный 2 3 9 7" xfId="446"/>
    <cellStyle name="Денежный 2 3 9 8" xfId="447"/>
    <cellStyle name="Денежный 2 30" xfId="448"/>
    <cellStyle name="Денежный 2 31" xfId="449"/>
    <cellStyle name="Денежный 2 32" xfId="450"/>
    <cellStyle name="Денежный 2 33" xfId="451"/>
    <cellStyle name="Денежный 2 34" xfId="452"/>
    <cellStyle name="Денежный 2 35" xfId="453"/>
    <cellStyle name="Денежный 2 36" xfId="454"/>
    <cellStyle name="Денежный 2 36 2" xfId="455"/>
    <cellStyle name="Денежный 2 37" xfId="456"/>
    <cellStyle name="Денежный 2 38" xfId="457"/>
    <cellStyle name="Денежный 2 39" xfId="458"/>
    <cellStyle name="Денежный 2 4" xfId="459"/>
    <cellStyle name="Денежный 2 4 2" xfId="460"/>
    <cellStyle name="Денежный 2 4 3" xfId="461"/>
    <cellStyle name="Денежный 2 4 4" xfId="462"/>
    <cellStyle name="Денежный 2 4 5" xfId="463"/>
    <cellStyle name="Денежный 2 4 6" xfId="464"/>
    <cellStyle name="Денежный 2 4 7" xfId="465"/>
    <cellStyle name="Денежный 2 4 8" xfId="466"/>
    <cellStyle name="Денежный 2 4 9" xfId="467"/>
    <cellStyle name="Денежный 2 40" xfId="468"/>
    <cellStyle name="Денежный 2 41" xfId="469"/>
    <cellStyle name="Денежный 2 42" xfId="470"/>
    <cellStyle name="Денежный 2 43" xfId="471"/>
    <cellStyle name="Денежный 2 45" xfId="472"/>
    <cellStyle name="Денежный 2 46" xfId="473"/>
    <cellStyle name="Денежный 2 47" xfId="474"/>
    <cellStyle name="Денежный 2 5" xfId="475"/>
    <cellStyle name="Денежный 2 5 2" xfId="476"/>
    <cellStyle name="Денежный 2 5 2 2" xfId="477"/>
    <cellStyle name="Денежный 2 5 2 3" xfId="478"/>
    <cellStyle name="Денежный 2 5 2 4" xfId="479"/>
    <cellStyle name="Денежный 2 5 3" xfId="480"/>
    <cellStyle name="Денежный 2 5 3 2" xfId="481"/>
    <cellStyle name="Денежный 2 5 3 3" xfId="482"/>
    <cellStyle name="Денежный 2 5 3 4" xfId="483"/>
    <cellStyle name="Денежный 2 5 4" xfId="484"/>
    <cellStyle name="Денежный 2 5 4 2" xfId="485"/>
    <cellStyle name="Денежный 2 5 4 3" xfId="486"/>
    <cellStyle name="Денежный 2 5 4 4" xfId="487"/>
    <cellStyle name="Денежный 2 5 5" xfId="488"/>
    <cellStyle name="Денежный 2 5 6" xfId="489"/>
    <cellStyle name="Денежный 2 5 7" xfId="490"/>
    <cellStyle name="Денежный 2 5 8" xfId="491"/>
    <cellStyle name="Денежный 2 51" xfId="492"/>
    <cellStyle name="Денежный 2 6" xfId="493"/>
    <cellStyle name="Денежный 2 7" xfId="494"/>
    <cellStyle name="Денежный 2 8" xfId="495"/>
    <cellStyle name="Денежный 2 9" xfId="496"/>
    <cellStyle name="Денежный 20" xfId="497"/>
    <cellStyle name="Денежный 24" xfId="498"/>
    <cellStyle name="Денежный 24 11" xfId="1057"/>
    <cellStyle name="Денежный 24 12" xfId="499"/>
    <cellStyle name="Денежный 24 2" xfId="500"/>
    <cellStyle name="Денежный 24 2 2" xfId="501"/>
    <cellStyle name="Денежный 24 3" xfId="502"/>
    <cellStyle name="Денежный 24 3 2" xfId="503"/>
    <cellStyle name="Денежный 24 3 3" xfId="504"/>
    <cellStyle name="Денежный 24 3 4" xfId="505"/>
    <cellStyle name="Денежный 24 4" xfId="506"/>
    <cellStyle name="Денежный 24 5" xfId="507"/>
    <cellStyle name="Денежный 24 6" xfId="508"/>
    <cellStyle name="Денежный 24 7" xfId="509"/>
    <cellStyle name="Денежный 24 8" xfId="510"/>
    <cellStyle name="Денежный 26" xfId="511"/>
    <cellStyle name="Денежный 3" xfId="512"/>
    <cellStyle name="Денежный 3 10" xfId="513"/>
    <cellStyle name="Денежный 3 11" xfId="514"/>
    <cellStyle name="Денежный 3 12" xfId="515"/>
    <cellStyle name="Денежный 3 13" xfId="516"/>
    <cellStyle name="Денежный 3 14" xfId="517"/>
    <cellStyle name="Денежный 3 15" xfId="518"/>
    <cellStyle name="Денежный 3 2" xfId="519"/>
    <cellStyle name="Денежный 3 2 2" xfId="520"/>
    <cellStyle name="Денежный 3 2 2 2" xfId="521"/>
    <cellStyle name="Денежный 3 2 3" xfId="522"/>
    <cellStyle name="Денежный 3 3" xfId="523"/>
    <cellStyle name="Денежный 3 3 2" xfId="524"/>
    <cellStyle name="Денежный 3 3 3" xfId="525"/>
    <cellStyle name="Денежный 3 4" xfId="526"/>
    <cellStyle name="Денежный 3 4 2" xfId="527"/>
    <cellStyle name="Денежный 3 4 3" xfId="528"/>
    <cellStyle name="Денежный 3 5" xfId="529"/>
    <cellStyle name="Денежный 3 5 2" xfId="530"/>
    <cellStyle name="Денежный 3 5 3" xfId="531"/>
    <cellStyle name="Денежный 3 6" xfId="532"/>
    <cellStyle name="Денежный 3 6 2" xfId="533"/>
    <cellStyle name="Денежный 3 7" xfId="534"/>
    <cellStyle name="Денежный 3 8" xfId="535"/>
    <cellStyle name="Денежный 3 8 2" xfId="536"/>
    <cellStyle name="Денежный 3 8 3" xfId="537"/>
    <cellStyle name="Денежный 3 8 4" xfId="538"/>
    <cellStyle name="Денежный 3 9" xfId="539"/>
    <cellStyle name="Денежный 4" xfId="540"/>
    <cellStyle name="Денежный 4 10" xfId="541"/>
    <cellStyle name="Денежный 4 11" xfId="542"/>
    <cellStyle name="Денежный 4 12" xfId="543"/>
    <cellStyle name="Денежный 4 13" xfId="544"/>
    <cellStyle name="Денежный 4 13 2" xfId="545"/>
    <cellStyle name="Денежный 4 14" xfId="546"/>
    <cellStyle name="Денежный 4 14 2" xfId="547"/>
    <cellStyle name="Денежный 4 14 3" xfId="548"/>
    <cellStyle name="Денежный 4 14 4" xfId="549"/>
    <cellStyle name="Денежный 4 14 5" xfId="550"/>
    <cellStyle name="Денежный 4 14 6" xfId="551"/>
    <cellStyle name="Денежный 4 2" xfId="552"/>
    <cellStyle name="Денежный 4 2 2" xfId="553"/>
    <cellStyle name="Денежный 4 2 3" xfId="554"/>
    <cellStyle name="Денежный 4 3" xfId="555"/>
    <cellStyle name="Денежный 4 3 2" xfId="556"/>
    <cellStyle name="Денежный 4 3 3" xfId="557"/>
    <cellStyle name="Денежный 4 3 3 2" xfId="558"/>
    <cellStyle name="Денежный 4 3 3 3" xfId="559"/>
    <cellStyle name="Денежный 4 3 3 4" xfId="560"/>
    <cellStyle name="Денежный 4 3 4" xfId="561"/>
    <cellStyle name="Денежный 4 3 5" xfId="562"/>
    <cellStyle name="Денежный 4 3 6" xfId="563"/>
    <cellStyle name="Денежный 4 3 7" xfId="564"/>
    <cellStyle name="Денежный 4 4" xfId="565"/>
    <cellStyle name="Денежный 4 4 2" xfId="566"/>
    <cellStyle name="Денежный 4 5" xfId="567"/>
    <cellStyle name="Денежный 4 5 2" xfId="568"/>
    <cellStyle name="Денежный 4 6" xfId="569"/>
    <cellStyle name="Денежный 4 7" xfId="570"/>
    <cellStyle name="Денежный 4 8" xfId="571"/>
    <cellStyle name="Денежный 4 9" xfId="572"/>
    <cellStyle name="Денежный 5" xfId="573"/>
    <cellStyle name="Денежный 5 2" xfId="574"/>
    <cellStyle name="Денежный 5 2 2" xfId="575"/>
    <cellStyle name="Денежный 5 2 3" xfId="576"/>
    <cellStyle name="Денежный 5 3" xfId="577"/>
    <cellStyle name="Денежный 5 3 2" xfId="578"/>
    <cellStyle name="Денежный 5 4" xfId="579"/>
    <cellStyle name="Денежный 5 5" xfId="580"/>
    <cellStyle name="Денежный 5 5 2" xfId="581"/>
    <cellStyle name="Денежный 6" xfId="582"/>
    <cellStyle name="Денежный 6 10" xfId="583"/>
    <cellStyle name="Денежный 6 11" xfId="584"/>
    <cellStyle name="Денежный 6 2" xfId="585"/>
    <cellStyle name="Денежный 6 2 2" xfId="586"/>
    <cellStyle name="Денежный 6 2 3" xfId="587"/>
    <cellStyle name="Денежный 6 3" xfId="588"/>
    <cellStyle name="Денежный 6 4" xfId="589"/>
    <cellStyle name="Денежный 6 5" xfId="590"/>
    <cellStyle name="Денежный 6 5 2" xfId="591"/>
    <cellStyle name="Денежный 6 6" xfId="592"/>
    <cellStyle name="Денежный 6 7" xfId="593"/>
    <cellStyle name="Денежный 6 7 2" xfId="594"/>
    <cellStyle name="Денежный 6 7 3" xfId="595"/>
    <cellStyle name="Денежный 6 7 4" xfId="596"/>
    <cellStyle name="Денежный 6 7 5" xfId="597"/>
    <cellStyle name="Денежный 6 7 6" xfId="598"/>
    <cellStyle name="Денежный 6 8" xfId="599"/>
    <cellStyle name="Денежный 6 8 2" xfId="600"/>
    <cellStyle name="Денежный 6 8 3" xfId="601"/>
    <cellStyle name="Денежный 6 8 4" xfId="602"/>
    <cellStyle name="Денежный 6 9" xfId="603"/>
    <cellStyle name="Денежный 7 2" xfId="604"/>
    <cellStyle name="Денежный 7 2 2" xfId="605"/>
    <cellStyle name="Денежный 7 2 3" xfId="606"/>
    <cellStyle name="Денежный 7 3" xfId="607"/>
    <cellStyle name="Денежный 7 4" xfId="608"/>
    <cellStyle name="Денежный 7 5" xfId="609"/>
    <cellStyle name="Денежный 7 5 2" xfId="610"/>
    <cellStyle name="Денежный 7 6" xfId="611"/>
    <cellStyle name="Денежный 8 2" xfId="612"/>
    <cellStyle name="Денежный 8 2 2" xfId="613"/>
    <cellStyle name="Денежный 8 2 3" xfId="614"/>
    <cellStyle name="Денежный 8 3" xfId="615"/>
    <cellStyle name="Денежный 8 3 2" xfId="616"/>
    <cellStyle name="Денежный 8 4" xfId="617"/>
    <cellStyle name="Денежный 8 5" xfId="618"/>
    <cellStyle name="Денежный 8 5 2" xfId="619"/>
    <cellStyle name="Денежный 8 6" xfId="620"/>
    <cellStyle name="Денежный 9 2" xfId="621"/>
    <cellStyle name="Денежный 9 2 2" xfId="622"/>
    <cellStyle name="Денежный 9 2 3" xfId="623"/>
    <cellStyle name="Денежный 9 2 4" xfId="624"/>
    <cellStyle name="Денежный 9 3" xfId="625"/>
    <cellStyle name="Заголовок 1" xfId="626" builtinId="16" customBuiltin="1"/>
    <cellStyle name="Заголовок 1 2" xfId="627"/>
    <cellStyle name="Заголовок 1 3" xfId="628"/>
    <cellStyle name="Заголовок 2" xfId="629" builtinId="17" customBuiltin="1"/>
    <cellStyle name="Заголовок 2 2" xfId="630"/>
    <cellStyle name="Заголовок 2 3" xfId="631"/>
    <cellStyle name="Заголовок 3" xfId="632" builtinId="18" customBuiltin="1"/>
    <cellStyle name="Заголовок 3 2" xfId="633"/>
    <cellStyle name="Заголовок 3 3" xfId="634"/>
    <cellStyle name="Заголовок 4" xfId="635" builtinId="19" customBuiltin="1"/>
    <cellStyle name="Заголовок 4 2" xfId="636"/>
    <cellStyle name="Заголовок 4 3" xfId="637"/>
    <cellStyle name="Итог" xfId="638" builtinId="25" customBuiltin="1"/>
    <cellStyle name="Итог 2" xfId="639"/>
    <cellStyle name="Итог 3" xfId="640"/>
    <cellStyle name="Контрольная ячейка" xfId="641" builtinId="23" customBuiltin="1"/>
    <cellStyle name="Контрольная ячейка 2" xfId="642"/>
    <cellStyle name="Контрольная ячейка 3" xfId="643"/>
    <cellStyle name="Контрольная ячейка 4" xfId="644"/>
    <cellStyle name="Название" xfId="645" builtinId="15" customBuiltin="1"/>
    <cellStyle name="Название 2" xfId="646"/>
    <cellStyle name="Название 3" xfId="647"/>
    <cellStyle name="Нейтральный" xfId="648" builtinId="28" customBuiltin="1"/>
    <cellStyle name="Нейтральный 2" xfId="649"/>
    <cellStyle name="Нейтральный 3" xfId="650"/>
    <cellStyle name="Нейтральный 4" xfId="651"/>
    <cellStyle name="Обычный" xfId="0" builtinId="0"/>
    <cellStyle name="Обычный 10" xfId="652"/>
    <cellStyle name="Обычный 10 2" xfId="653"/>
    <cellStyle name="Обычный 10 3" xfId="654"/>
    <cellStyle name="Обычный 11" xfId="655"/>
    <cellStyle name="Обычный 11 10" xfId="656"/>
    <cellStyle name="Обычный 11 11" xfId="657"/>
    <cellStyle name="Обычный 11 12" xfId="658"/>
    <cellStyle name="Обычный 11 12 2" xfId="659"/>
    <cellStyle name="Обычный 11 2" xfId="660"/>
    <cellStyle name="Обычный 11 2 2" xfId="661"/>
    <cellStyle name="Обычный 11 3" xfId="662"/>
    <cellStyle name="Обычный 11 4" xfId="663"/>
    <cellStyle name="Обычный 11 5" xfId="664"/>
    <cellStyle name="Обычный 11 6" xfId="665"/>
    <cellStyle name="Обычный 11 7" xfId="666"/>
    <cellStyle name="Обычный 11 8" xfId="667"/>
    <cellStyle name="Обычный 11 9" xfId="668"/>
    <cellStyle name="Обычный 12" xfId="669"/>
    <cellStyle name="Обычный 12 2 2" xfId="670"/>
    <cellStyle name="Обычный 12 2 2 2" xfId="1052"/>
    <cellStyle name="Обычный 12 2 2 2 2" xfId="1056"/>
    <cellStyle name="Обычный 13 2" xfId="671"/>
    <cellStyle name="Обычный 14" xfId="672"/>
    <cellStyle name="Обычный 14 2" xfId="673"/>
    <cellStyle name="Обычный 14 3" xfId="674"/>
    <cellStyle name="Обычный 14 4" xfId="675"/>
    <cellStyle name="Обычный 14 5" xfId="676"/>
    <cellStyle name="Обычный 14 6" xfId="677"/>
    <cellStyle name="Обычный 15" xfId="678"/>
    <cellStyle name="Обычный 15 2" xfId="679"/>
    <cellStyle name="Обычный 16" xfId="680"/>
    <cellStyle name="Обычный 17" xfId="681"/>
    <cellStyle name="Обычный 17 2" xfId="682"/>
    <cellStyle name="Обычный 17 3" xfId="683"/>
    <cellStyle name="Обычный 17 4" xfId="684"/>
    <cellStyle name="Обычный 17 5" xfId="685"/>
    <cellStyle name="Обычный 17 6" xfId="686"/>
    <cellStyle name="Обычный 17 7" xfId="687"/>
    <cellStyle name="Обычный 18" xfId="688"/>
    <cellStyle name="Обычный 18 2" xfId="689"/>
    <cellStyle name="Обычный 18 3" xfId="690"/>
    <cellStyle name="Обычный 19" xfId="691"/>
    <cellStyle name="Обычный 2" xfId="692"/>
    <cellStyle name="Обычный 2 10" xfId="693"/>
    <cellStyle name="Обычный 2 10 2" xfId="694"/>
    <cellStyle name="Обычный 2 11" xfId="695"/>
    <cellStyle name="Обычный 2 12" xfId="696"/>
    <cellStyle name="Обычный 2 13" xfId="697"/>
    <cellStyle name="Обычный 2 14" xfId="698"/>
    <cellStyle name="Обычный 2 14 10" xfId="699"/>
    <cellStyle name="Обычный 2 14 10 2" xfId="700"/>
    <cellStyle name="Обычный 2 14 11" xfId="701"/>
    <cellStyle name="Обычный 2 14 12" xfId="702"/>
    <cellStyle name="Обычный 2 14 2" xfId="703"/>
    <cellStyle name="Обычный 2 14 2 2" xfId="704"/>
    <cellStyle name="Обычный 2 14 3" xfId="705"/>
    <cellStyle name="Обычный 2 14 4" xfId="706"/>
    <cellStyle name="Обычный 2 14 5" xfId="707"/>
    <cellStyle name="Обычный 2 14 6" xfId="708"/>
    <cellStyle name="Обычный 2 14 7" xfId="709"/>
    <cellStyle name="Обычный 2 14 8" xfId="710"/>
    <cellStyle name="Обычный 2 14 9" xfId="711"/>
    <cellStyle name="Обычный 2 15" xfId="712"/>
    <cellStyle name="Обычный 2 16" xfId="713"/>
    <cellStyle name="Обычный 2 17" xfId="714"/>
    <cellStyle name="Обычный 2 18" xfId="715"/>
    <cellStyle name="Обычный 2 19" xfId="716"/>
    <cellStyle name="Обычный 2 2" xfId="717"/>
    <cellStyle name="Обычный 2 2 10" xfId="718"/>
    <cellStyle name="Обычный 2 2 10 2" xfId="719"/>
    <cellStyle name="Обычный 2 2 11" xfId="720"/>
    <cellStyle name="Обычный 2 2 12" xfId="721"/>
    <cellStyle name="Обычный 2 2 13" xfId="722"/>
    <cellStyle name="Обычный 2 2 14" xfId="723"/>
    <cellStyle name="Обычный 2 2 15" xfId="724"/>
    <cellStyle name="Обычный 2 2 16" xfId="725"/>
    <cellStyle name="Обычный 2 2 17" xfId="726"/>
    <cellStyle name="Обычный 2 2 2" xfId="727"/>
    <cellStyle name="Обычный 2 2 2 2" xfId="728"/>
    <cellStyle name="Обычный 2 2 2 2 2" xfId="729"/>
    <cellStyle name="Обычный 2 2 2 2 3" xfId="730"/>
    <cellStyle name="Обычный 2 2 2 2 4" xfId="731"/>
    <cellStyle name="Обычный 2 2 2 2 5" xfId="732"/>
    <cellStyle name="Обычный 2 2 2 3" xfId="733"/>
    <cellStyle name="Обычный 2 2 2 3 2" xfId="734"/>
    <cellStyle name="Обычный 2 2 2 4" xfId="735"/>
    <cellStyle name="Обычный 2 2 2 4 2" xfId="736"/>
    <cellStyle name="Обычный 2 2 2 4 3" xfId="737"/>
    <cellStyle name="Обычный 2 2 2 4 4" xfId="738"/>
    <cellStyle name="Обычный 2 2 2 5" xfId="739"/>
    <cellStyle name="Обычный 2 2 2 5 2" xfId="740"/>
    <cellStyle name="Обычный 2 2 2 5 3" xfId="741"/>
    <cellStyle name="Обычный 2 2 2 5 4" xfId="742"/>
    <cellStyle name="Обычный 2 2 2 6" xfId="743"/>
    <cellStyle name="Обычный 2 2 2 7" xfId="744"/>
    <cellStyle name="Обычный 2 2 2 8" xfId="745"/>
    <cellStyle name="Обычный 2 2 2 9" xfId="746"/>
    <cellStyle name="Обычный 2 2 3" xfId="747"/>
    <cellStyle name="Обычный 2 2 3 2" xfId="748"/>
    <cellStyle name="Обычный 2 2 3 2 2" xfId="749"/>
    <cellStyle name="Обычный 2 2 3 2 3" xfId="750"/>
    <cellStyle name="Обычный 2 2 3 3" xfId="751"/>
    <cellStyle name="Обычный 2 2 3 4" xfId="752"/>
    <cellStyle name="Обычный 2 2 3 5" xfId="753"/>
    <cellStyle name="Обычный 2 2 3 6" xfId="754"/>
    <cellStyle name="Обычный 2 2 3 7" xfId="755"/>
    <cellStyle name="Обычный 2 2 3 8" xfId="756"/>
    <cellStyle name="Обычный 2 2 4" xfId="757"/>
    <cellStyle name="Обычный 2 2 4 2" xfId="758"/>
    <cellStyle name="Обычный 2 2 4 3" xfId="759"/>
    <cellStyle name="Обычный 2 2 4 4" xfId="760"/>
    <cellStyle name="Обычный 2 2 5" xfId="761"/>
    <cellStyle name="Обычный 2 2 5 2" xfId="762"/>
    <cellStyle name="Обычный 2 2 5 3" xfId="763"/>
    <cellStyle name="Обычный 2 2 5 4" xfId="764"/>
    <cellStyle name="Обычный 2 2 6" xfId="765"/>
    <cellStyle name="Обычный 2 2 7" xfId="766"/>
    <cellStyle name="Обычный 2 2 8" xfId="767"/>
    <cellStyle name="Обычный 2 2 9" xfId="768"/>
    <cellStyle name="Обычный 2 2_База1 (version 1)" xfId="769"/>
    <cellStyle name="Обычный 2 20" xfId="770"/>
    <cellStyle name="Обычный 2 21" xfId="771"/>
    <cellStyle name="Обычный 2 22" xfId="772"/>
    <cellStyle name="Обычный 2 23" xfId="773"/>
    <cellStyle name="Обычный 2 24" xfId="774"/>
    <cellStyle name="Обычный 2 24 2" xfId="775"/>
    <cellStyle name="Обычный 2 24 3" xfId="776"/>
    <cellStyle name="Обычный 2 24 4" xfId="777"/>
    <cellStyle name="Обычный 2 24 5" xfId="778"/>
    <cellStyle name="Обычный 2 25" xfId="779"/>
    <cellStyle name="Обычный 2 26" xfId="780"/>
    <cellStyle name="Обычный 2 27" xfId="781"/>
    <cellStyle name="Обычный 2 28" xfId="782"/>
    <cellStyle name="Обычный 2 29" xfId="783"/>
    <cellStyle name="Обычный 2 3" xfId="784"/>
    <cellStyle name="Обычный 2 3 2" xfId="785"/>
    <cellStyle name="Обычный 2 3 2 2" xfId="786"/>
    <cellStyle name="Обычный 2 3 2 3" xfId="787"/>
    <cellStyle name="Обычный 2 3 3" xfId="788"/>
    <cellStyle name="Обычный 2 3 4" xfId="789"/>
    <cellStyle name="Обычный 2 3 5" xfId="790"/>
    <cellStyle name="Обычный 2 3 6" xfId="791"/>
    <cellStyle name="Обычный 2 3 7" xfId="792"/>
    <cellStyle name="Обычный 2 3 8" xfId="793"/>
    <cellStyle name="Обычный 2 3 9" xfId="794"/>
    <cellStyle name="Обычный 2 30" xfId="795"/>
    <cellStyle name="Обычный 2 31" xfId="796"/>
    <cellStyle name="Обычный 2 32" xfId="797"/>
    <cellStyle name="Обычный 2 33" xfId="798"/>
    <cellStyle name="Обычный 2 33 2" xfId="799"/>
    <cellStyle name="Обычный 2 34" xfId="800"/>
    <cellStyle name="Обычный 2 35" xfId="801"/>
    <cellStyle name="Обычный 2 36" xfId="802"/>
    <cellStyle name="Обычный 2 37" xfId="803"/>
    <cellStyle name="Обычный 2 38" xfId="804"/>
    <cellStyle name="Обычный 2 39" xfId="805"/>
    <cellStyle name="Обычный 2 4" xfId="806"/>
    <cellStyle name="Обычный 2 4 10" xfId="807"/>
    <cellStyle name="Обычный 2 4 2" xfId="808"/>
    <cellStyle name="Обычный 2 4 2 2" xfId="809"/>
    <cellStyle name="Обычный 2 4 2 3" xfId="810"/>
    <cellStyle name="Обычный 2 4 3" xfId="811"/>
    <cellStyle name="Обычный 2 4 4" xfId="812"/>
    <cellStyle name="Обычный 2 4 5" xfId="813"/>
    <cellStyle name="Обычный 2 4 6" xfId="814"/>
    <cellStyle name="Обычный 2 4 7" xfId="815"/>
    <cellStyle name="Обычный 2 4 8" xfId="816"/>
    <cellStyle name="Обычный 2 4 9" xfId="817"/>
    <cellStyle name="Обычный 2 40" xfId="818"/>
    <cellStyle name="Обычный 2 47" xfId="819"/>
    <cellStyle name="Обычный 2 5" xfId="820"/>
    <cellStyle name="Обычный 2 5 2" xfId="821"/>
    <cellStyle name="Обычный 2 5 2 2" xfId="822"/>
    <cellStyle name="Обычный 2 5 3" xfId="823"/>
    <cellStyle name="Обычный 2 5 3 2" xfId="824"/>
    <cellStyle name="Обычный 2 5 3 3" xfId="825"/>
    <cellStyle name="Обычный 2 51" xfId="826"/>
    <cellStyle name="Обычный 2 6" xfId="827"/>
    <cellStyle name="Обычный 2 6 2" xfId="828"/>
    <cellStyle name="Обычный 2 6 2 2" xfId="829"/>
    <cellStyle name="Обычный 2 6 2 3" xfId="830"/>
    <cellStyle name="Обычный 2 7" xfId="831"/>
    <cellStyle name="Обычный 2 7 2" xfId="832"/>
    <cellStyle name="Обычный 2 8" xfId="833"/>
    <cellStyle name="Обычный 2 9" xfId="834"/>
    <cellStyle name="Обычный 2_Выездка ноябрь 2010 г." xfId="835"/>
    <cellStyle name="Обычный 20" xfId="836"/>
    <cellStyle name="Обычный 21" xfId="837"/>
    <cellStyle name="Обычный 22" xfId="838"/>
    <cellStyle name="Обычный 23" xfId="839"/>
    <cellStyle name="Обычный 24" xfId="840"/>
    <cellStyle name="Обычный 25" xfId="841"/>
    <cellStyle name="Обычный 26" xfId="842"/>
    <cellStyle name="Обычный 29" xfId="843"/>
    <cellStyle name="Обычный 3" xfId="844"/>
    <cellStyle name="Обычный 3 10" xfId="845"/>
    <cellStyle name="Обычный 3 11" xfId="846"/>
    <cellStyle name="Обычный 3 12" xfId="847"/>
    <cellStyle name="Обычный 3 13" xfId="848"/>
    <cellStyle name="Обычный 3 13 10" xfId="1061"/>
    <cellStyle name="Обычный 3 13 2" xfId="849"/>
    <cellStyle name="Обычный 3 13_pudost_16-07_17_startovye" xfId="850"/>
    <cellStyle name="Обычный 3 14" xfId="851"/>
    <cellStyle name="Обычный 3 15" xfId="852"/>
    <cellStyle name="Обычный 3 16" xfId="853"/>
    <cellStyle name="Обычный 3 17" xfId="854"/>
    <cellStyle name="Обычный 3 18" xfId="855"/>
    <cellStyle name="Обычный 3 19" xfId="856"/>
    <cellStyle name="Обычный 3 2" xfId="857"/>
    <cellStyle name="Обычный 3 2 10" xfId="858"/>
    <cellStyle name="Обычный 3 2 11" xfId="859"/>
    <cellStyle name="Обычный 3 2 2" xfId="860"/>
    <cellStyle name="Обычный 3 2 2 10" xfId="861"/>
    <cellStyle name="Обычный 3 2 2 2" xfId="862"/>
    <cellStyle name="Обычный 3 2 2 2 2" xfId="863"/>
    <cellStyle name="Обычный 3 2 2 3" xfId="864"/>
    <cellStyle name="Обычный 3 2 2 4" xfId="865"/>
    <cellStyle name="Обычный 3 2 2 5" xfId="866"/>
    <cellStyle name="Обычный 3 2 2 6" xfId="867"/>
    <cellStyle name="Обычный 3 2 2 7" xfId="868"/>
    <cellStyle name="Обычный 3 2 2 8" xfId="869"/>
    <cellStyle name="Обычный 3 2 2 9" xfId="870"/>
    <cellStyle name="Обычный 3 2 3" xfId="871"/>
    <cellStyle name="Обычный 3 2 4" xfId="872"/>
    <cellStyle name="Обычный 3 2 4 2" xfId="873"/>
    <cellStyle name="Обычный 3 2 5" xfId="874"/>
    <cellStyle name="Обычный 3 2 6" xfId="875"/>
    <cellStyle name="Обычный 3 2 7" xfId="876"/>
    <cellStyle name="Обычный 3 2 8" xfId="877"/>
    <cellStyle name="Обычный 3 2 9" xfId="878"/>
    <cellStyle name="Обычный 3 20" xfId="879"/>
    <cellStyle name="Обычный 3 21" xfId="880"/>
    <cellStyle name="Обычный 3 3" xfId="881"/>
    <cellStyle name="Обычный 3 3 2" xfId="882"/>
    <cellStyle name="Обычный 3 3 3" xfId="883"/>
    <cellStyle name="Обычный 3 4" xfId="884"/>
    <cellStyle name="Обычный 3 5" xfId="885"/>
    <cellStyle name="Обычный 3 5 2" xfId="886"/>
    <cellStyle name="Обычный 3 5 3" xfId="887"/>
    <cellStyle name="Обычный 3 6" xfId="888"/>
    <cellStyle name="Обычный 3 7" xfId="889"/>
    <cellStyle name="Обычный 3 8" xfId="890"/>
    <cellStyle name="Обычный 3 9" xfId="891"/>
    <cellStyle name="Обычный 30" xfId="892"/>
    <cellStyle name="Обычный 31" xfId="893"/>
    <cellStyle name="Обычный 34" xfId="894"/>
    <cellStyle name="Обычный 35" xfId="895"/>
    <cellStyle name="Обычный 36" xfId="896"/>
    <cellStyle name="Обычный 39" xfId="897"/>
    <cellStyle name="Обычный 4" xfId="898"/>
    <cellStyle name="Обычный 4 10" xfId="899"/>
    <cellStyle name="Обычный 4 11" xfId="900"/>
    <cellStyle name="Обычный 4 12" xfId="901"/>
    <cellStyle name="Обычный 4 13" xfId="902"/>
    <cellStyle name="Обычный 4 14" xfId="903"/>
    <cellStyle name="Обычный 4 14 2" xfId="904"/>
    <cellStyle name="Обычный 4 14 3" xfId="905"/>
    <cellStyle name="Обычный 4 14 4" xfId="906"/>
    <cellStyle name="Обычный 4 15" xfId="907"/>
    <cellStyle name="Обычный 4 16" xfId="908"/>
    <cellStyle name="Обычный 4 17" xfId="909"/>
    <cellStyle name="Обычный 4 2" xfId="910"/>
    <cellStyle name="Обычный 4 2 2" xfId="911"/>
    <cellStyle name="Обычный 4 2 3" xfId="912"/>
    <cellStyle name="Обычный 4 3" xfId="913"/>
    <cellStyle name="Обычный 4 4" xfId="914"/>
    <cellStyle name="Обычный 4 5" xfId="915"/>
    <cellStyle name="Обычный 4 6" xfId="916"/>
    <cellStyle name="Обычный 4 7" xfId="917"/>
    <cellStyle name="Обычный 4 8" xfId="918"/>
    <cellStyle name="Обычный 4 9" xfId="919"/>
    <cellStyle name="Обычный 40" xfId="920"/>
    <cellStyle name="Обычный 42" xfId="921"/>
    <cellStyle name="Обычный 43" xfId="922"/>
    <cellStyle name="Обычный 45" xfId="923"/>
    <cellStyle name="Обычный 5" xfId="924"/>
    <cellStyle name="Обычный 5 10" xfId="925"/>
    <cellStyle name="Обычный 5 11" xfId="926"/>
    <cellStyle name="Обычный 5 12" xfId="927"/>
    <cellStyle name="Обычный 5 13" xfId="928"/>
    <cellStyle name="Обычный 5 14" xfId="929"/>
    <cellStyle name="Обычный 5 15" xfId="930"/>
    <cellStyle name="Обычный 5 16" xfId="931"/>
    <cellStyle name="Обычный 5 17" xfId="932"/>
    <cellStyle name="Обычный 5 18" xfId="933"/>
    <cellStyle name="Обычный 5 19" xfId="934"/>
    <cellStyle name="Обычный 5 2" xfId="935"/>
    <cellStyle name="Обычный 5 2 2" xfId="936"/>
    <cellStyle name="Обычный 5 2 3" xfId="937"/>
    <cellStyle name="Обычный 5 20" xfId="938"/>
    <cellStyle name="Обычный 5 21" xfId="939"/>
    <cellStyle name="Обычный 5 3" xfId="940"/>
    <cellStyle name="Обычный 5 3 2" xfId="941"/>
    <cellStyle name="Обычный 5 3 3" xfId="942"/>
    <cellStyle name="Обычный 5 4" xfId="943"/>
    <cellStyle name="Обычный 5 4 2" xfId="944"/>
    <cellStyle name="Обычный 5 5" xfId="945"/>
    <cellStyle name="Обычный 5 6" xfId="946"/>
    <cellStyle name="Обычный 5 7" xfId="947"/>
    <cellStyle name="Обычный 5 8" xfId="948"/>
    <cellStyle name="Обычный 5 9" xfId="949"/>
    <cellStyle name="Обычный 5_15_06_2014_prinevskoe" xfId="950"/>
    <cellStyle name="Обычный 6" xfId="951"/>
    <cellStyle name="Обычный 6 10" xfId="952"/>
    <cellStyle name="Обычный 6 11" xfId="953"/>
    <cellStyle name="Обычный 6 12" xfId="954"/>
    <cellStyle name="Обычный 6 13" xfId="955"/>
    <cellStyle name="Обычный 6 14" xfId="956"/>
    <cellStyle name="Обычный 6 15" xfId="957"/>
    <cellStyle name="Обычный 6 16" xfId="958"/>
    <cellStyle name="Обычный 6 17" xfId="959"/>
    <cellStyle name="Обычный 6 2" xfId="960"/>
    <cellStyle name="Обычный 6 2 2" xfId="961"/>
    <cellStyle name="Обычный 6 3" xfId="962"/>
    <cellStyle name="Обычный 6 4" xfId="963"/>
    <cellStyle name="Обычный 6 5" xfId="964"/>
    <cellStyle name="Обычный 6 6" xfId="965"/>
    <cellStyle name="Обычный 6 7" xfId="966"/>
    <cellStyle name="Обычный 6 8" xfId="967"/>
    <cellStyle name="Обычный 6 9" xfId="968"/>
    <cellStyle name="Обычный 7" xfId="969"/>
    <cellStyle name="Обычный 7 10" xfId="970"/>
    <cellStyle name="Обычный 7 11" xfId="971"/>
    <cellStyle name="Обычный 7 12" xfId="972"/>
    <cellStyle name="Обычный 7 2" xfId="973"/>
    <cellStyle name="Обычный 7 3" xfId="974"/>
    <cellStyle name="Обычный 7 4" xfId="975"/>
    <cellStyle name="Обычный 7 5" xfId="976"/>
    <cellStyle name="Обычный 7 6" xfId="977"/>
    <cellStyle name="Обычный 7 7" xfId="978"/>
    <cellStyle name="Обычный 7 8" xfId="979"/>
    <cellStyle name="Обычный 7 9" xfId="980"/>
    <cellStyle name="Обычный 8" xfId="981"/>
    <cellStyle name="Обычный 8 2" xfId="982"/>
    <cellStyle name="Обычный 8 3" xfId="983"/>
    <cellStyle name="Обычный 8 4" xfId="984"/>
    <cellStyle name="Обычный 9" xfId="985"/>
    <cellStyle name="Обычный 9 2" xfId="986"/>
    <cellStyle name="Обычный_База 2 2 2" xfId="987"/>
    <cellStyle name="Обычный_База 2 2 2 2 2 2" xfId="1048"/>
    <cellStyle name="Обычный_База 3" xfId="1054"/>
    <cellStyle name="Обычный_База_База1 2_База1 (version 1)" xfId="988"/>
    <cellStyle name="Обычный_Выездка технические1" xfId="989"/>
    <cellStyle name="Обычный_Выездка технические1 2" xfId="990"/>
    <cellStyle name="Обычный_Выездка технические1 2 2" xfId="1053"/>
    <cellStyle name="Обычный_Выездка технические1 3" xfId="991"/>
    <cellStyle name="Обычный_Выездка технические1 3 2" xfId="992"/>
    <cellStyle name="Обычный_Измайлово-2003" xfId="993"/>
    <cellStyle name="Обычный_Измайлово-2003 2" xfId="994"/>
    <cellStyle name="Обычный_конкур К" xfId="1049"/>
    <cellStyle name="Обычный_конкур1" xfId="995"/>
    <cellStyle name="Обычный_конкур1 2 2" xfId="1051"/>
    <cellStyle name="Обычный_Лист Microsoft Excel" xfId="996"/>
    <cellStyle name="Обычный_Лист Microsoft Excel 10" xfId="997"/>
    <cellStyle name="Обычный_Лист Microsoft Excel 10 2" xfId="1050"/>
    <cellStyle name="Обычный_Лист Microsoft Excel 11" xfId="998"/>
    <cellStyle name="Обычный_Лист Microsoft Excel 11 2" xfId="1060"/>
    <cellStyle name="Обычный_Лист Microsoft Excel 12" xfId="1059"/>
    <cellStyle name="Обычный_Лист Microsoft Excel 2" xfId="999"/>
    <cellStyle name="Обычный_Лист Microsoft Excel 2 12" xfId="1000"/>
    <cellStyle name="Обычный_Лист Microsoft Excel 3" xfId="1001"/>
    <cellStyle name="Обычный_Лист Microsoft Excel 3 2" xfId="1046"/>
    <cellStyle name="Обычный_Орел" xfId="1002"/>
    <cellStyle name="Обычный_Орел 11" xfId="1047"/>
    <cellStyle name="Обычный_Россия (В) юниоры 2_Стартовые 04-06.04.13" xfId="1003"/>
    <cellStyle name="Обычный_Форма технических_конкур" xfId="1004"/>
    <cellStyle name="Плохой" xfId="1005" builtinId="27" customBuiltin="1"/>
    <cellStyle name="Плохой 2" xfId="1006"/>
    <cellStyle name="Плохой 3" xfId="1007"/>
    <cellStyle name="Плохой 4" xfId="1008"/>
    <cellStyle name="Пояснение" xfId="1009" builtinId="53" customBuiltin="1"/>
    <cellStyle name="Пояснение 2" xfId="1010"/>
    <cellStyle name="Пояснение 3" xfId="1011"/>
    <cellStyle name="Примечание" xfId="1012" builtinId="10" customBuiltin="1"/>
    <cellStyle name="Примечание 2" xfId="1013"/>
    <cellStyle name="Примечание 3" xfId="1014"/>
    <cellStyle name="Примечание 4" xfId="1015"/>
    <cellStyle name="Примечание 5" xfId="1016"/>
    <cellStyle name="Процентный 2" xfId="1017"/>
    <cellStyle name="Связанная ячейка" xfId="1018" builtinId="24" customBuiltin="1"/>
    <cellStyle name="Связанная ячейка 2" xfId="1019"/>
    <cellStyle name="Связанная ячейка 3" xfId="1020"/>
    <cellStyle name="Текст предупреждения" xfId="1021" builtinId="11" customBuiltin="1"/>
    <cellStyle name="Текст предупреждения 2" xfId="1022"/>
    <cellStyle name="Текст предупреждения 3" xfId="1023"/>
    <cellStyle name="Финансовый 2" xfId="1024"/>
    <cellStyle name="Финансовый 2 2" xfId="1025"/>
    <cellStyle name="Финансовый 2 2 2" xfId="1026"/>
    <cellStyle name="Финансовый 2 2 2 2" xfId="1027"/>
    <cellStyle name="Финансовый 2 2 3" xfId="1028"/>
    <cellStyle name="Финансовый 2 2 4" xfId="1029"/>
    <cellStyle name="Финансовый 2 2 4 2" xfId="1030"/>
    <cellStyle name="Финансовый 2 2 5" xfId="1031"/>
    <cellStyle name="Финансовый 2 2 5 2" xfId="1032"/>
    <cellStyle name="Финансовый 2 2 6" xfId="1033"/>
    <cellStyle name="Финансовый 2 2 6 2" xfId="1034"/>
    <cellStyle name="Финансовый 2 3" xfId="1035"/>
    <cellStyle name="Финансовый 2 3 2" xfId="1036"/>
    <cellStyle name="Финансовый 2 4" xfId="1037"/>
    <cellStyle name="Финансовый 2 4 2" xfId="1038"/>
    <cellStyle name="Финансовый 3" xfId="1039"/>
    <cellStyle name="Финансовый 3 2" xfId="1040"/>
    <cellStyle name="Финансовый 4" xfId="1041"/>
    <cellStyle name="Хороший" xfId="1042" builtinId="26" customBuiltin="1"/>
    <cellStyle name="Хороший 2" xfId="1043"/>
    <cellStyle name="Хороший 3" xfId="1044"/>
    <cellStyle name="Хороший 4" xfId="10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114300</xdr:rowOff>
    </xdr:from>
    <xdr:to>
      <xdr:col>3</xdr:col>
      <xdr:colOff>666750</xdr:colOff>
      <xdr:row>0</xdr:row>
      <xdr:rowOff>809625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914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0</xdr:row>
      <xdr:rowOff>137585</xdr:rowOff>
    </xdr:from>
    <xdr:to>
      <xdr:col>3</xdr:col>
      <xdr:colOff>814916</xdr:colOff>
      <xdr:row>0</xdr:row>
      <xdr:rowOff>857250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50" y="137585"/>
          <a:ext cx="931333" cy="719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302558</xdr:colOff>
      <xdr:row>0</xdr:row>
      <xdr:rowOff>179295</xdr:rowOff>
    </xdr:from>
    <xdr:to>
      <xdr:col>3</xdr:col>
      <xdr:colOff>986116</xdr:colOff>
      <xdr:row>1</xdr:row>
      <xdr:rowOff>123266</xdr:rowOff>
    </xdr:to>
    <xdr:pic>
      <xdr:nvPicPr>
        <xdr:cNvPr id="4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558" y="179295"/>
          <a:ext cx="1019734" cy="78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168087</xdr:colOff>
      <xdr:row>0</xdr:row>
      <xdr:rowOff>134471</xdr:rowOff>
    </xdr:from>
    <xdr:to>
      <xdr:col>3</xdr:col>
      <xdr:colOff>851645</xdr:colOff>
      <xdr:row>1</xdr:row>
      <xdr:rowOff>179294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087" y="134471"/>
          <a:ext cx="1019734" cy="795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127001</xdr:rowOff>
    </xdr:from>
    <xdr:to>
      <xdr:col>3</xdr:col>
      <xdr:colOff>793750</xdr:colOff>
      <xdr:row>1</xdr:row>
      <xdr:rowOff>22413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127001"/>
          <a:ext cx="1068293" cy="803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88901</xdr:rowOff>
    </xdr:from>
    <xdr:to>
      <xdr:col>3</xdr:col>
      <xdr:colOff>736600</xdr:colOff>
      <xdr:row>1</xdr:row>
      <xdr:rowOff>38101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" y="88901"/>
          <a:ext cx="1016000" cy="82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647700</xdr:colOff>
      <xdr:row>0</xdr:row>
      <xdr:rowOff>787401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01600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133350</xdr:rowOff>
    </xdr:from>
    <xdr:to>
      <xdr:col>3</xdr:col>
      <xdr:colOff>664048</xdr:colOff>
      <xdr:row>1</xdr:row>
      <xdr:rowOff>171450</xdr:rowOff>
    </xdr:to>
    <xdr:pic>
      <xdr:nvPicPr>
        <xdr:cNvPr id="4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33350"/>
          <a:ext cx="892648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168087</xdr:colOff>
      <xdr:row>0</xdr:row>
      <xdr:rowOff>134472</xdr:rowOff>
    </xdr:from>
    <xdr:to>
      <xdr:col>3</xdr:col>
      <xdr:colOff>851645</xdr:colOff>
      <xdr:row>1</xdr:row>
      <xdr:rowOff>67237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087" y="134472"/>
          <a:ext cx="1019734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0</xdr:row>
      <xdr:rowOff>137585</xdr:rowOff>
    </xdr:from>
    <xdr:to>
      <xdr:col>3</xdr:col>
      <xdr:colOff>850900</xdr:colOff>
      <xdr:row>0</xdr:row>
      <xdr:rowOff>857250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50" y="137585"/>
          <a:ext cx="946150" cy="719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view="pageBreakPreview" zoomScaleNormal="100" zoomScaleSheetLayoutView="100" workbookViewId="0">
      <pane ySplit="6" topLeftCell="A7" activePane="bottomLeft" state="frozen"/>
      <selection pane="bottomLeft" activeCell="M8" sqref="M8"/>
    </sheetView>
  </sheetViews>
  <sheetFormatPr defaultRowHeight="12.75"/>
  <cols>
    <col min="1" max="1" width="5.5703125" style="51" customWidth="1"/>
    <col min="2" max="3" width="4.28515625" style="51" hidden="1" customWidth="1"/>
    <col min="4" max="4" width="19.5703125" style="49" customWidth="1"/>
    <col min="5" max="5" width="9.140625" style="49" customWidth="1"/>
    <col min="6" max="6" width="6.28515625" style="49" customWidth="1"/>
    <col min="7" max="7" width="35.5703125" style="49" customWidth="1"/>
    <col min="8" max="8" width="10.85546875" style="49" customWidth="1"/>
    <col min="9" max="9" width="19.7109375" style="52" customWidth="1"/>
    <col min="10" max="10" width="16.7109375" style="52" customWidth="1"/>
    <col min="11" max="11" width="24.7109375" style="53" customWidth="1"/>
    <col min="12" max="12" width="14.140625" style="49" customWidth="1"/>
    <col min="13" max="16384" width="9.140625" style="49"/>
  </cols>
  <sheetData>
    <row r="1" spans="1:12" s="61" customFormat="1" ht="68.25" customHeight="1">
      <c r="A1" s="289" t="s">
        <v>110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s="61" customFormat="1" ht="33" customHeight="1">
      <c r="A2" s="291" t="s">
        <v>111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ht="15.95" customHeight="1">
      <c r="A3" s="291" t="s">
        <v>19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 s="66" customFormat="1" ht="15" customHeight="1">
      <c r="A4" s="292" t="s">
        <v>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spans="1:12" s="50" customFormat="1" ht="17.25" customHeight="1">
      <c r="A5" s="91" t="s">
        <v>112</v>
      </c>
      <c r="B5" s="62"/>
      <c r="C5" s="62"/>
      <c r="D5" s="63"/>
      <c r="E5" s="63"/>
      <c r="F5" s="63"/>
      <c r="G5" s="64"/>
      <c r="H5" s="64"/>
      <c r="I5" s="65"/>
      <c r="J5" s="65"/>
      <c r="K5" s="66"/>
      <c r="L5" s="167" t="s">
        <v>115</v>
      </c>
    </row>
    <row r="6" spans="1:12" s="70" customFormat="1" ht="57.75" customHeight="1">
      <c r="A6" s="67" t="s">
        <v>1</v>
      </c>
      <c r="B6" s="67" t="s">
        <v>2</v>
      </c>
      <c r="C6" s="67" t="s">
        <v>14</v>
      </c>
      <c r="D6" s="68" t="s">
        <v>12</v>
      </c>
      <c r="E6" s="68" t="s">
        <v>3</v>
      </c>
      <c r="F6" s="67" t="s">
        <v>15</v>
      </c>
      <c r="G6" s="68" t="s">
        <v>13</v>
      </c>
      <c r="H6" s="68" t="s">
        <v>3</v>
      </c>
      <c r="I6" s="68" t="s">
        <v>4</v>
      </c>
      <c r="J6" s="68" t="s">
        <v>5</v>
      </c>
      <c r="K6" s="68" t="s">
        <v>6</v>
      </c>
      <c r="L6" s="68" t="s">
        <v>7</v>
      </c>
    </row>
    <row r="7" spans="1:12" s="75" customFormat="1" ht="48" customHeight="1">
      <c r="A7" s="137">
        <v>1</v>
      </c>
      <c r="B7" s="138"/>
      <c r="C7" s="138"/>
      <c r="D7" s="216" t="s">
        <v>210</v>
      </c>
      <c r="E7" s="204" t="s">
        <v>211</v>
      </c>
      <c r="F7" s="205" t="s">
        <v>8</v>
      </c>
      <c r="G7" s="206" t="s">
        <v>212</v>
      </c>
      <c r="H7" s="204" t="s">
        <v>213</v>
      </c>
      <c r="I7" s="205" t="s">
        <v>214</v>
      </c>
      <c r="J7" s="205" t="s">
        <v>89</v>
      </c>
      <c r="K7" s="80" t="s">
        <v>174</v>
      </c>
      <c r="L7" s="139" t="s">
        <v>42</v>
      </c>
    </row>
    <row r="8" spans="1:12" s="75" customFormat="1" ht="48" customHeight="1">
      <c r="A8" s="137">
        <v>2</v>
      </c>
      <c r="B8" s="138"/>
      <c r="C8" s="138"/>
      <c r="D8" s="216" t="s">
        <v>167</v>
      </c>
      <c r="E8" s="222" t="s">
        <v>166</v>
      </c>
      <c r="F8" s="205" t="s">
        <v>8</v>
      </c>
      <c r="G8" s="206" t="s">
        <v>163</v>
      </c>
      <c r="H8" s="204" t="s">
        <v>164</v>
      </c>
      <c r="I8" s="205" t="s">
        <v>165</v>
      </c>
      <c r="J8" s="205" t="s">
        <v>41</v>
      </c>
      <c r="K8" s="223" t="s">
        <v>168</v>
      </c>
      <c r="L8" s="139" t="s">
        <v>42</v>
      </c>
    </row>
    <row r="9" spans="1:12" s="75" customFormat="1" ht="48" customHeight="1">
      <c r="A9" s="137">
        <v>3</v>
      </c>
      <c r="B9" s="138"/>
      <c r="C9" s="138"/>
      <c r="D9" s="216" t="s">
        <v>199</v>
      </c>
      <c r="E9" s="120" t="s">
        <v>200</v>
      </c>
      <c r="F9" s="205" t="s">
        <v>51</v>
      </c>
      <c r="G9" s="206" t="s">
        <v>196</v>
      </c>
      <c r="H9" s="204" t="s">
        <v>197</v>
      </c>
      <c r="I9" s="205" t="s">
        <v>89</v>
      </c>
      <c r="J9" s="205" t="s">
        <v>89</v>
      </c>
      <c r="K9" s="104" t="s">
        <v>174</v>
      </c>
      <c r="L9" s="139" t="s">
        <v>42</v>
      </c>
    </row>
    <row r="10" spans="1:12" s="75" customFormat="1" ht="48" customHeight="1">
      <c r="A10" s="137">
        <v>4</v>
      </c>
      <c r="B10" s="138"/>
      <c r="C10" s="138"/>
      <c r="D10" s="216" t="s">
        <v>229</v>
      </c>
      <c r="E10" s="204" t="s">
        <v>231</v>
      </c>
      <c r="F10" s="205" t="s">
        <v>8</v>
      </c>
      <c r="G10" s="206" t="s">
        <v>230</v>
      </c>
      <c r="H10" s="204" t="s">
        <v>228</v>
      </c>
      <c r="I10" s="205" t="s">
        <v>79</v>
      </c>
      <c r="J10" s="205" t="s">
        <v>71</v>
      </c>
      <c r="K10" s="241" t="s">
        <v>223</v>
      </c>
      <c r="L10" s="139" t="s">
        <v>42</v>
      </c>
    </row>
    <row r="11" spans="1:12" s="75" customFormat="1" ht="48" customHeight="1">
      <c r="A11" s="137">
        <v>5</v>
      </c>
      <c r="B11" s="138"/>
      <c r="C11" s="138"/>
      <c r="D11" s="216" t="s">
        <v>181</v>
      </c>
      <c r="E11" s="204" t="s">
        <v>182</v>
      </c>
      <c r="F11" s="205">
        <v>3</v>
      </c>
      <c r="G11" s="206" t="s">
        <v>183</v>
      </c>
      <c r="H11" s="204" t="s">
        <v>184</v>
      </c>
      <c r="I11" s="205" t="s">
        <v>185</v>
      </c>
      <c r="J11" s="205" t="s">
        <v>89</v>
      </c>
      <c r="K11" s="227" t="s">
        <v>174</v>
      </c>
      <c r="L11" s="139" t="s">
        <v>42</v>
      </c>
    </row>
    <row r="12" spans="1:12" s="75" customFormat="1" ht="48" customHeight="1">
      <c r="A12" s="137">
        <v>6</v>
      </c>
      <c r="B12" s="138"/>
      <c r="C12" s="138"/>
      <c r="D12" s="106" t="s">
        <v>101</v>
      </c>
      <c r="E12" s="120" t="s">
        <v>52</v>
      </c>
      <c r="F12" s="205" t="s">
        <v>8</v>
      </c>
      <c r="G12" s="122" t="s">
        <v>102</v>
      </c>
      <c r="H12" s="120" t="s">
        <v>67</v>
      </c>
      <c r="I12" s="121" t="s">
        <v>68</v>
      </c>
      <c r="J12" s="121" t="s">
        <v>41</v>
      </c>
      <c r="K12" s="92" t="s">
        <v>57</v>
      </c>
      <c r="L12" s="139" t="s">
        <v>42</v>
      </c>
    </row>
    <row r="13" spans="1:12" s="75" customFormat="1" ht="48" customHeight="1">
      <c r="A13" s="137">
        <v>7</v>
      </c>
      <c r="B13" s="138"/>
      <c r="C13" s="138"/>
      <c r="D13" s="217" t="s">
        <v>158</v>
      </c>
      <c r="E13" s="78" t="s">
        <v>52</v>
      </c>
      <c r="F13" s="205" t="s">
        <v>8</v>
      </c>
      <c r="G13" s="218" t="s">
        <v>159</v>
      </c>
      <c r="H13" s="219" t="s">
        <v>80</v>
      </c>
      <c r="I13" s="220" t="s">
        <v>81</v>
      </c>
      <c r="J13" s="170" t="s">
        <v>41</v>
      </c>
      <c r="K13" s="92" t="s">
        <v>57</v>
      </c>
      <c r="L13" s="139" t="s">
        <v>42</v>
      </c>
    </row>
    <row r="14" spans="1:12" s="75" customFormat="1" ht="48" customHeight="1">
      <c r="A14" s="137">
        <v>8</v>
      </c>
      <c r="B14" s="138"/>
      <c r="C14" s="138"/>
      <c r="D14" s="106" t="s">
        <v>169</v>
      </c>
      <c r="E14" s="120" t="s">
        <v>170</v>
      </c>
      <c r="F14" s="80">
        <v>3</v>
      </c>
      <c r="G14" s="206" t="s">
        <v>171</v>
      </c>
      <c r="H14" s="204" t="s">
        <v>172</v>
      </c>
      <c r="I14" s="205" t="s">
        <v>173</v>
      </c>
      <c r="J14" s="205" t="s">
        <v>89</v>
      </c>
      <c r="K14" s="104" t="s">
        <v>174</v>
      </c>
      <c r="L14" s="139" t="s">
        <v>42</v>
      </c>
    </row>
    <row r="15" spans="1:12" s="75" customFormat="1" ht="48" customHeight="1">
      <c r="A15" s="137">
        <v>9</v>
      </c>
      <c r="B15" s="138"/>
      <c r="C15" s="138"/>
      <c r="D15" s="216" t="s">
        <v>191</v>
      </c>
      <c r="E15" s="120" t="s">
        <v>192</v>
      </c>
      <c r="F15" s="205" t="s">
        <v>9</v>
      </c>
      <c r="G15" s="206" t="s">
        <v>195</v>
      </c>
      <c r="H15" s="204" t="s">
        <v>193</v>
      </c>
      <c r="I15" s="205" t="s">
        <v>194</v>
      </c>
      <c r="J15" s="205" t="s">
        <v>89</v>
      </c>
      <c r="K15" s="104" t="s">
        <v>174</v>
      </c>
      <c r="L15" s="139" t="s">
        <v>42</v>
      </c>
    </row>
    <row r="16" spans="1:12" s="75" customFormat="1" ht="48" customHeight="1">
      <c r="A16" s="137">
        <v>10</v>
      </c>
      <c r="B16" s="138"/>
      <c r="C16" s="138"/>
      <c r="D16" s="216" t="s">
        <v>186</v>
      </c>
      <c r="E16" s="120" t="s">
        <v>187</v>
      </c>
      <c r="F16" s="205" t="s">
        <v>10</v>
      </c>
      <c r="G16" s="228" t="s">
        <v>190</v>
      </c>
      <c r="H16" s="229" t="s">
        <v>189</v>
      </c>
      <c r="I16" s="230" t="s">
        <v>89</v>
      </c>
      <c r="J16" s="205" t="s">
        <v>89</v>
      </c>
      <c r="K16" s="104" t="s">
        <v>174</v>
      </c>
      <c r="L16" s="139" t="s">
        <v>42</v>
      </c>
    </row>
    <row r="17" spans="1:12" s="75" customFormat="1" ht="48" customHeight="1">
      <c r="A17" s="137">
        <v>11</v>
      </c>
      <c r="B17" s="138"/>
      <c r="C17" s="138"/>
      <c r="D17" s="208" t="s">
        <v>139</v>
      </c>
      <c r="E17" s="209"/>
      <c r="F17" s="104" t="s">
        <v>8</v>
      </c>
      <c r="G17" s="93" t="s">
        <v>140</v>
      </c>
      <c r="H17" s="210" t="s">
        <v>141</v>
      </c>
      <c r="I17" s="104" t="s">
        <v>142</v>
      </c>
      <c r="J17" s="104" t="s">
        <v>143</v>
      </c>
      <c r="K17" s="104" t="s">
        <v>155</v>
      </c>
      <c r="L17" s="139" t="s">
        <v>42</v>
      </c>
    </row>
    <row r="18" spans="1:12" s="75" customFormat="1" ht="48" customHeight="1">
      <c r="A18" s="137">
        <v>12</v>
      </c>
      <c r="B18" s="138"/>
      <c r="C18" s="138"/>
      <c r="D18" s="233" t="s">
        <v>205</v>
      </c>
      <c r="E18" s="234" t="s">
        <v>206</v>
      </c>
      <c r="F18" s="235">
        <v>2</v>
      </c>
      <c r="G18" s="93" t="s">
        <v>207</v>
      </c>
      <c r="H18" s="81" t="s">
        <v>208</v>
      </c>
      <c r="I18" s="80" t="s">
        <v>173</v>
      </c>
      <c r="J18" s="80" t="s">
        <v>209</v>
      </c>
      <c r="K18" s="80" t="s">
        <v>174</v>
      </c>
      <c r="L18" s="139" t="s">
        <v>42</v>
      </c>
    </row>
    <row r="19" spans="1:12" s="75" customFormat="1" ht="48" customHeight="1">
      <c r="A19" s="137">
        <v>13</v>
      </c>
      <c r="B19" s="138"/>
      <c r="C19" s="138"/>
      <c r="D19" s="236" t="s">
        <v>219</v>
      </c>
      <c r="E19" s="237" t="s">
        <v>224</v>
      </c>
      <c r="F19" s="238" t="s">
        <v>8</v>
      </c>
      <c r="G19" s="239" t="s">
        <v>243</v>
      </c>
      <c r="H19" s="81" t="s">
        <v>221</v>
      </c>
      <c r="I19" s="240" t="s">
        <v>222</v>
      </c>
      <c r="J19" s="240" t="s">
        <v>222</v>
      </c>
      <c r="K19" s="241" t="s">
        <v>223</v>
      </c>
      <c r="L19" s="139" t="s">
        <v>42</v>
      </c>
    </row>
    <row r="20" spans="1:12" s="75" customFormat="1" ht="48" customHeight="1">
      <c r="A20" s="137">
        <v>14</v>
      </c>
      <c r="B20" s="138"/>
      <c r="C20" s="138"/>
      <c r="D20" s="127" t="s">
        <v>225</v>
      </c>
      <c r="E20" s="140" t="s">
        <v>84</v>
      </c>
      <c r="F20" s="145" t="s">
        <v>8</v>
      </c>
      <c r="G20" s="122" t="s">
        <v>226</v>
      </c>
      <c r="H20" s="120" t="s">
        <v>77</v>
      </c>
      <c r="I20" s="121" t="s">
        <v>78</v>
      </c>
      <c r="J20" s="105" t="s">
        <v>85</v>
      </c>
      <c r="K20" s="241" t="s">
        <v>223</v>
      </c>
      <c r="L20" s="139" t="s">
        <v>42</v>
      </c>
    </row>
    <row r="21" spans="1:12" s="75" customFormat="1" ht="48" customHeight="1">
      <c r="A21" s="137">
        <v>15</v>
      </c>
      <c r="B21" s="138"/>
      <c r="C21" s="138"/>
      <c r="D21" s="123" t="s">
        <v>161</v>
      </c>
      <c r="E21" s="77" t="s">
        <v>100</v>
      </c>
      <c r="F21" s="79" t="s">
        <v>8</v>
      </c>
      <c r="G21" s="128" t="s">
        <v>97</v>
      </c>
      <c r="H21" s="162" t="s">
        <v>98</v>
      </c>
      <c r="I21" s="163" t="s">
        <v>99</v>
      </c>
      <c r="J21" s="163" t="s">
        <v>99</v>
      </c>
      <c r="K21" s="221" t="s">
        <v>160</v>
      </c>
      <c r="L21" s="139" t="s">
        <v>42</v>
      </c>
    </row>
    <row r="22" spans="1:12" s="75" customFormat="1" ht="48" customHeight="1">
      <c r="A22" s="137">
        <v>16</v>
      </c>
      <c r="B22" s="138"/>
      <c r="C22" s="138"/>
      <c r="D22" s="216" t="s">
        <v>227</v>
      </c>
      <c r="E22" s="204" t="s">
        <v>53</v>
      </c>
      <c r="F22" s="205" t="s">
        <v>8</v>
      </c>
      <c r="G22" s="206" t="s">
        <v>226</v>
      </c>
      <c r="H22" s="204" t="s">
        <v>69</v>
      </c>
      <c r="I22" s="205" t="s">
        <v>70</v>
      </c>
      <c r="J22" s="205" t="s">
        <v>71</v>
      </c>
      <c r="K22" s="80" t="s">
        <v>72</v>
      </c>
      <c r="L22" s="139" t="s">
        <v>42</v>
      </c>
    </row>
    <row r="23" spans="1:12" s="75" customFormat="1" ht="48" customHeight="1">
      <c r="A23" s="137">
        <v>17</v>
      </c>
      <c r="B23" s="138"/>
      <c r="C23" s="138"/>
      <c r="D23" s="231" t="s">
        <v>201</v>
      </c>
      <c r="E23" s="232" t="s">
        <v>202</v>
      </c>
      <c r="F23" s="104">
        <v>2</v>
      </c>
      <c r="G23" s="228" t="s">
        <v>204</v>
      </c>
      <c r="H23" s="229" t="s">
        <v>203</v>
      </c>
      <c r="I23" s="230" t="s">
        <v>89</v>
      </c>
      <c r="J23" s="80" t="s">
        <v>41</v>
      </c>
      <c r="K23" s="230" t="s">
        <v>174</v>
      </c>
      <c r="L23" s="139" t="s">
        <v>42</v>
      </c>
    </row>
    <row r="24" spans="1:12" s="75" customFormat="1" ht="48" customHeight="1">
      <c r="A24" s="137">
        <v>18</v>
      </c>
      <c r="B24" s="138"/>
      <c r="C24" s="138"/>
      <c r="D24" s="231" t="s">
        <v>201</v>
      </c>
      <c r="E24" s="232" t="s">
        <v>202</v>
      </c>
      <c r="F24" s="104">
        <v>2</v>
      </c>
      <c r="G24" s="228" t="s">
        <v>188</v>
      </c>
      <c r="H24" s="229" t="s">
        <v>189</v>
      </c>
      <c r="I24" s="230" t="s">
        <v>89</v>
      </c>
      <c r="J24" s="80" t="s">
        <v>41</v>
      </c>
      <c r="K24" s="230" t="s">
        <v>174</v>
      </c>
      <c r="L24" s="139" t="s">
        <v>42</v>
      </c>
    </row>
    <row r="25" spans="1:12" s="75" customFormat="1" ht="48" customHeight="1">
      <c r="A25" s="137">
        <v>19</v>
      </c>
      <c r="B25" s="138"/>
      <c r="C25" s="138"/>
      <c r="D25" s="231" t="s">
        <v>215</v>
      </c>
      <c r="E25" s="232"/>
      <c r="F25" s="80" t="s">
        <v>8</v>
      </c>
      <c r="G25" s="228" t="s">
        <v>218</v>
      </c>
      <c r="H25" s="229" t="s">
        <v>216</v>
      </c>
      <c r="I25" s="230" t="s">
        <v>217</v>
      </c>
      <c r="J25" s="80" t="s">
        <v>89</v>
      </c>
      <c r="K25" s="104" t="s">
        <v>174</v>
      </c>
      <c r="L25" s="139" t="s">
        <v>42</v>
      </c>
    </row>
    <row r="26" spans="1:12" s="75" customFormat="1" ht="48" customHeight="1">
      <c r="A26" s="137">
        <v>20</v>
      </c>
      <c r="B26" s="138"/>
      <c r="C26" s="138"/>
      <c r="D26" s="216" t="s">
        <v>156</v>
      </c>
      <c r="E26" s="204" t="s">
        <v>76</v>
      </c>
      <c r="F26" s="205" t="s">
        <v>8</v>
      </c>
      <c r="G26" s="206" t="s">
        <v>157</v>
      </c>
      <c r="H26" s="204" t="s">
        <v>73</v>
      </c>
      <c r="I26" s="205" t="s">
        <v>74</v>
      </c>
      <c r="J26" s="205" t="s">
        <v>71</v>
      </c>
      <c r="K26" s="104" t="s">
        <v>75</v>
      </c>
      <c r="L26" s="139" t="s">
        <v>42</v>
      </c>
    </row>
    <row r="27" spans="1:12" s="75" customFormat="1" ht="48" customHeight="1">
      <c r="A27" s="137">
        <v>21</v>
      </c>
      <c r="B27" s="138"/>
      <c r="C27" s="138"/>
      <c r="D27" s="211" t="s">
        <v>144</v>
      </c>
      <c r="E27" s="78" t="s">
        <v>145</v>
      </c>
      <c r="F27" s="143">
        <v>1</v>
      </c>
      <c r="G27" s="171" t="s">
        <v>146</v>
      </c>
      <c r="H27" s="212" t="s">
        <v>147</v>
      </c>
      <c r="I27" s="213" t="s">
        <v>148</v>
      </c>
      <c r="J27" s="214" t="s">
        <v>148</v>
      </c>
      <c r="K27" s="215" t="s">
        <v>149</v>
      </c>
      <c r="L27" s="139" t="s">
        <v>42</v>
      </c>
    </row>
    <row r="28" spans="1:12" s="75" customFormat="1" ht="48" customHeight="1">
      <c r="A28" s="137">
        <v>22</v>
      </c>
      <c r="B28" s="138"/>
      <c r="C28" s="138"/>
      <c r="D28" s="123" t="s">
        <v>162</v>
      </c>
      <c r="E28" s="77"/>
      <c r="F28" s="79" t="s">
        <v>8</v>
      </c>
      <c r="G28" s="128" t="s">
        <v>97</v>
      </c>
      <c r="H28" s="162" t="s">
        <v>98</v>
      </c>
      <c r="I28" s="163" t="s">
        <v>99</v>
      </c>
      <c r="J28" s="163" t="s">
        <v>99</v>
      </c>
      <c r="K28" s="221" t="s">
        <v>160</v>
      </c>
      <c r="L28" s="139" t="s">
        <v>42</v>
      </c>
    </row>
    <row r="29" spans="1:12" s="75" customFormat="1" ht="48" customHeight="1">
      <c r="A29" s="137">
        <v>23</v>
      </c>
      <c r="B29" s="138"/>
      <c r="C29" s="138"/>
      <c r="D29" s="216" t="s">
        <v>175</v>
      </c>
      <c r="E29" s="222" t="s">
        <v>176</v>
      </c>
      <c r="F29" s="205" t="s">
        <v>10</v>
      </c>
      <c r="G29" s="224" t="s">
        <v>177</v>
      </c>
      <c r="H29" s="144" t="s">
        <v>178</v>
      </c>
      <c r="I29" s="225" t="s">
        <v>179</v>
      </c>
      <c r="J29" s="225" t="s">
        <v>89</v>
      </c>
      <c r="K29" s="226" t="s">
        <v>180</v>
      </c>
      <c r="L29" s="139" t="s">
        <v>42</v>
      </c>
    </row>
    <row r="30" spans="1:12" s="75" customFormat="1" ht="48" customHeight="1">
      <c r="A30" s="137">
        <v>24</v>
      </c>
      <c r="B30" s="138"/>
      <c r="C30" s="138"/>
      <c r="D30" s="216" t="s">
        <v>175</v>
      </c>
      <c r="E30" s="222" t="s">
        <v>176</v>
      </c>
      <c r="F30" s="205" t="s">
        <v>10</v>
      </c>
      <c r="G30" s="206" t="s">
        <v>183</v>
      </c>
      <c r="H30" s="204" t="s">
        <v>184</v>
      </c>
      <c r="I30" s="205" t="s">
        <v>185</v>
      </c>
      <c r="J30" s="205" t="s">
        <v>89</v>
      </c>
      <c r="K30" s="227" t="s">
        <v>174</v>
      </c>
      <c r="L30" s="139" t="s">
        <v>42</v>
      </c>
    </row>
    <row r="31" spans="1:12" s="75" customFormat="1" ht="48" customHeight="1">
      <c r="A31" s="137">
        <v>25</v>
      </c>
      <c r="B31" s="138"/>
      <c r="C31" s="138"/>
      <c r="D31" s="207" t="s">
        <v>137</v>
      </c>
      <c r="E31" s="120" t="s">
        <v>138</v>
      </c>
      <c r="F31" s="203" t="s">
        <v>8</v>
      </c>
      <c r="G31" s="206" t="s">
        <v>133</v>
      </c>
      <c r="H31" s="204" t="s">
        <v>134</v>
      </c>
      <c r="I31" s="205" t="s">
        <v>135</v>
      </c>
      <c r="J31" s="205" t="s">
        <v>136</v>
      </c>
      <c r="K31" s="104" t="s">
        <v>254</v>
      </c>
      <c r="L31" s="139" t="s">
        <v>42</v>
      </c>
    </row>
    <row r="32" spans="1:12" s="75" customFormat="1" ht="48" customHeight="1">
      <c r="A32" s="137">
        <v>26</v>
      </c>
      <c r="B32" s="138"/>
      <c r="C32" s="138"/>
      <c r="D32" s="216" t="s">
        <v>198</v>
      </c>
      <c r="E32" s="120"/>
      <c r="F32" s="205" t="s">
        <v>8</v>
      </c>
      <c r="G32" s="206" t="s">
        <v>196</v>
      </c>
      <c r="H32" s="204" t="s">
        <v>197</v>
      </c>
      <c r="I32" s="205" t="s">
        <v>89</v>
      </c>
      <c r="J32" s="205" t="s">
        <v>89</v>
      </c>
      <c r="K32" s="104" t="s">
        <v>174</v>
      </c>
      <c r="L32" s="139" t="s">
        <v>42</v>
      </c>
    </row>
    <row r="33" spans="1:15" s="75" customFormat="1" ht="48" customHeight="1">
      <c r="A33" s="137">
        <v>27</v>
      </c>
      <c r="B33" s="138"/>
      <c r="C33" s="138"/>
      <c r="D33" s="207" t="s">
        <v>151</v>
      </c>
      <c r="E33" s="120" t="s">
        <v>150</v>
      </c>
      <c r="F33" s="104" t="s">
        <v>8</v>
      </c>
      <c r="G33" s="206" t="s">
        <v>153</v>
      </c>
      <c r="H33" s="204" t="s">
        <v>152</v>
      </c>
      <c r="I33" s="205" t="s">
        <v>154</v>
      </c>
      <c r="J33" s="205" t="s">
        <v>41</v>
      </c>
      <c r="K33" s="104" t="s">
        <v>249</v>
      </c>
      <c r="L33" s="139" t="s">
        <v>42</v>
      </c>
    </row>
    <row r="34" spans="1:15" ht="61.5" customHeight="1">
      <c r="A34" s="96"/>
      <c r="D34" s="97"/>
      <c r="E34" s="97"/>
      <c r="F34" s="97"/>
      <c r="G34" s="97"/>
      <c r="H34" s="97"/>
      <c r="I34" s="98"/>
      <c r="J34" s="98"/>
      <c r="K34" s="99"/>
      <c r="L34" s="97"/>
    </row>
    <row r="35" spans="1:15" s="132" customFormat="1" ht="18.75" customHeight="1">
      <c r="A35" s="131"/>
      <c r="D35" s="132" t="s">
        <v>18</v>
      </c>
      <c r="H35" s="133" t="s">
        <v>103</v>
      </c>
      <c r="I35" s="134"/>
      <c r="J35" s="129"/>
      <c r="K35" s="131"/>
      <c r="L35" s="135"/>
      <c r="M35" s="131"/>
      <c r="N35" s="131"/>
      <c r="O35" s="136"/>
    </row>
    <row r="36" spans="1:15" s="132" customFormat="1" ht="42" customHeight="1">
      <c r="A36" s="131"/>
      <c r="H36" s="133"/>
      <c r="I36" s="134"/>
      <c r="J36" s="129"/>
      <c r="K36" s="131"/>
      <c r="L36" s="135"/>
      <c r="M36" s="131"/>
      <c r="N36" s="131"/>
      <c r="O36" s="136"/>
    </row>
    <row r="37" spans="1:15" s="132" customFormat="1" ht="18.75" customHeight="1">
      <c r="A37" s="131"/>
      <c r="D37" s="132" t="s">
        <v>11</v>
      </c>
      <c r="H37" s="133" t="s">
        <v>88</v>
      </c>
      <c r="I37" s="134"/>
      <c r="J37" s="129"/>
      <c r="K37" s="131"/>
      <c r="L37" s="135"/>
      <c r="M37" s="131"/>
      <c r="N37" s="131"/>
      <c r="O37" s="136"/>
    </row>
    <row r="38" spans="1:15" s="132" customFormat="1" ht="42" customHeight="1">
      <c r="A38" s="131"/>
      <c r="H38" s="1"/>
      <c r="I38" s="134"/>
      <c r="J38" s="129"/>
      <c r="K38" s="131"/>
      <c r="L38" s="135"/>
      <c r="M38" s="131"/>
      <c r="N38" s="131"/>
    </row>
    <row r="39" spans="1:15" s="132" customFormat="1" ht="18.75" customHeight="1">
      <c r="A39" s="131"/>
      <c r="D39" s="132" t="s">
        <v>46</v>
      </c>
      <c r="H39" s="133" t="s">
        <v>121</v>
      </c>
      <c r="I39" s="134"/>
      <c r="J39" s="129"/>
      <c r="K39" s="131"/>
      <c r="L39" s="135"/>
      <c r="M39" s="131"/>
      <c r="N39" s="131"/>
      <c r="O39" s="136"/>
    </row>
    <row r="40" spans="1:15" s="132" customFormat="1" ht="35.25" customHeight="1">
      <c r="A40" s="131"/>
      <c r="H40" s="133"/>
      <c r="I40" s="134"/>
      <c r="J40" s="129"/>
      <c r="K40" s="131"/>
      <c r="L40" s="135"/>
      <c r="M40" s="131"/>
      <c r="N40" s="131"/>
    </row>
    <row r="41" spans="1:15" s="132" customFormat="1" ht="18.75" customHeight="1">
      <c r="A41" s="131"/>
      <c r="D41" s="132" t="s">
        <v>40</v>
      </c>
      <c r="H41" s="134" t="s">
        <v>122</v>
      </c>
      <c r="I41" s="134"/>
      <c r="J41" s="129"/>
      <c r="K41" s="131"/>
      <c r="L41" s="135"/>
      <c r="M41" s="131"/>
      <c r="N41" s="131"/>
    </row>
  </sheetData>
  <protectedRanges>
    <protectedRange sqref="K14" name="Диапазон1_3_1_1_3_11_1_1_3_1_1_2_1_3_2_3_2"/>
    <protectedRange sqref="K9 K11" name="Диапазон1_3_1_1_3_11_1_1_3_1_3_1_1_1_1_4_2_2_2_2_5"/>
    <protectedRange sqref="K8" name="Диапазон1_3_1_1_3_11_1_1_3_1_3_1_1_1_1_4_2_2_2_2_5_1"/>
  </protectedRanges>
  <sortState ref="A7:O33">
    <sortCondition ref="D7:D33"/>
  </sortState>
  <mergeCells count="4">
    <mergeCell ref="A1:L1"/>
    <mergeCell ref="A3:L3"/>
    <mergeCell ref="A4:L4"/>
    <mergeCell ref="A2:L2"/>
  </mergeCells>
  <phoneticPr fontId="0" type="noConversion"/>
  <pageMargins left="0.47244094488188981" right="0.47" top="0.55118110236220474" bottom="0.59055118110236227" header="0.19685039370078741" footer="0.15748031496062992"/>
  <pageSetup paperSize="9" scale="58" fitToHeight="0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90" zoomScaleNormal="100" zoomScaleSheetLayoutView="90" workbookViewId="0">
      <selection activeCell="T14" sqref="T14"/>
    </sheetView>
  </sheetViews>
  <sheetFormatPr defaultRowHeight="12.75"/>
  <cols>
    <col min="1" max="1" width="5" style="8" customWidth="1"/>
    <col min="2" max="3" width="4.7109375" style="8" hidden="1" customWidth="1"/>
    <col min="4" max="4" width="19.85546875" style="8" customWidth="1"/>
    <col min="5" max="5" width="8.28515625" style="8" customWidth="1"/>
    <col min="6" max="6" width="4.85546875" style="8" customWidth="1"/>
    <col min="7" max="7" width="32.42578125" style="8" customWidth="1"/>
    <col min="8" max="8" width="10.7109375" style="8" customWidth="1"/>
    <col min="9" max="9" width="16" style="8" customWidth="1"/>
    <col min="10" max="10" width="12.7109375" style="8" hidden="1" customWidth="1"/>
    <col min="11" max="11" width="22.57031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customWidth="1"/>
    <col min="25" max="25" width="9.7109375" style="41" customWidth="1"/>
    <col min="26" max="26" width="8" style="8" customWidth="1"/>
    <col min="27" max="16384" width="9.140625" style="8"/>
  </cols>
  <sheetData>
    <row r="1" spans="1:26" ht="69.75" customHeight="1">
      <c r="A1" s="303" t="s">
        <v>258</v>
      </c>
      <c r="B1" s="303"/>
      <c r="C1" s="303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7.25" customHeight="1">
      <c r="A2" s="309" t="s">
        <v>131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124"/>
    </row>
    <row r="3" spans="1:26" s="9" customFormat="1" ht="15.95" customHeight="1">
      <c r="A3" s="305" t="s">
        <v>19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1:26" s="10" customFormat="1" ht="15.95" customHeight="1">
      <c r="A4" s="306" t="s">
        <v>31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spans="1:26" s="11" customFormat="1" ht="21" customHeight="1">
      <c r="A5" s="307" t="s">
        <v>132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6" s="94" customFormat="1" ht="18.75" customHeight="1">
      <c r="A6" s="302" t="s">
        <v>255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3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s="17" customFormat="1" ht="15" customHeight="1">
      <c r="A8" s="91" t="s">
        <v>112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167" t="s">
        <v>115</v>
      </c>
      <c r="Z8" s="19"/>
    </row>
    <row r="9" spans="1:26" s="20" customFormat="1" ht="20.100000000000001" customHeight="1">
      <c r="A9" s="299" t="s">
        <v>30</v>
      </c>
      <c r="B9" s="300" t="s">
        <v>2</v>
      </c>
      <c r="C9" s="297" t="s">
        <v>14</v>
      </c>
      <c r="D9" s="301" t="s">
        <v>16</v>
      </c>
      <c r="E9" s="301" t="s">
        <v>3</v>
      </c>
      <c r="F9" s="299" t="s">
        <v>15</v>
      </c>
      <c r="G9" s="301" t="s">
        <v>17</v>
      </c>
      <c r="H9" s="301" t="s">
        <v>3</v>
      </c>
      <c r="I9" s="301" t="s">
        <v>4</v>
      </c>
      <c r="J9" s="60"/>
      <c r="K9" s="301" t="s">
        <v>6</v>
      </c>
      <c r="L9" s="294" t="s">
        <v>20</v>
      </c>
      <c r="M9" s="294"/>
      <c r="N9" s="294"/>
      <c r="O9" s="294" t="s">
        <v>21</v>
      </c>
      <c r="P9" s="294"/>
      <c r="Q9" s="294"/>
      <c r="R9" s="294" t="s">
        <v>45</v>
      </c>
      <c r="S9" s="294"/>
      <c r="T9" s="294"/>
      <c r="U9" s="295" t="s">
        <v>22</v>
      </c>
      <c r="V9" s="297" t="s">
        <v>23</v>
      </c>
      <c r="W9" s="299" t="s">
        <v>24</v>
      </c>
      <c r="X9" s="300" t="s">
        <v>25</v>
      </c>
      <c r="Y9" s="293" t="s">
        <v>26</v>
      </c>
      <c r="Z9" s="367" t="s">
        <v>27</v>
      </c>
    </row>
    <row r="10" spans="1:26" s="20" customFormat="1" ht="39.950000000000003" customHeight="1">
      <c r="A10" s="299"/>
      <c r="B10" s="300"/>
      <c r="C10" s="298"/>
      <c r="D10" s="301"/>
      <c r="E10" s="301"/>
      <c r="F10" s="299"/>
      <c r="G10" s="301"/>
      <c r="H10" s="301"/>
      <c r="I10" s="301"/>
      <c r="J10" s="60"/>
      <c r="K10" s="301"/>
      <c r="L10" s="21" t="s">
        <v>28</v>
      </c>
      <c r="M10" s="22" t="s">
        <v>29</v>
      </c>
      <c r="N10" s="23" t="s">
        <v>30</v>
      </c>
      <c r="O10" s="21" t="s">
        <v>28</v>
      </c>
      <c r="P10" s="22" t="s">
        <v>29</v>
      </c>
      <c r="Q10" s="23" t="s">
        <v>30</v>
      </c>
      <c r="R10" s="21" t="s">
        <v>28</v>
      </c>
      <c r="S10" s="22" t="s">
        <v>29</v>
      </c>
      <c r="T10" s="23" t="s">
        <v>30</v>
      </c>
      <c r="U10" s="296"/>
      <c r="V10" s="298"/>
      <c r="W10" s="299"/>
      <c r="X10" s="300"/>
      <c r="Y10" s="293"/>
      <c r="Z10" s="368"/>
    </row>
    <row r="11" spans="1:26" s="89" customFormat="1" ht="40.5" customHeight="1">
      <c r="A11" s="82">
        <f>RANK(Y11,Y$11:Y$12,0)</f>
        <v>1</v>
      </c>
      <c r="B11" s="24"/>
      <c r="C11" s="72"/>
      <c r="D11" s="231" t="s">
        <v>215</v>
      </c>
      <c r="E11" s="232"/>
      <c r="F11" s="80" t="s">
        <v>8</v>
      </c>
      <c r="G11" s="228" t="s">
        <v>218</v>
      </c>
      <c r="H11" s="229" t="s">
        <v>216</v>
      </c>
      <c r="I11" s="230" t="s">
        <v>217</v>
      </c>
      <c r="J11" s="80" t="s">
        <v>89</v>
      </c>
      <c r="K11" s="104" t="s">
        <v>174</v>
      </c>
      <c r="L11" s="83">
        <v>107.5</v>
      </c>
      <c r="M11" s="84">
        <f>L11/1.7-IF($U11=1,0.5,IF($U11=2,1.5,0))</f>
        <v>63.235294117647058</v>
      </c>
      <c r="N11" s="85">
        <f>RANK(M11,M$11:M$12,0)</f>
        <v>1</v>
      </c>
      <c r="O11" s="83">
        <v>106</v>
      </c>
      <c r="P11" s="84">
        <f>O11/1.7-IF($U11=1,0.5,IF($U11=2,1.5,0))</f>
        <v>62.352941176470587</v>
      </c>
      <c r="Q11" s="85">
        <f>RANK(P11,P$11:P$12,0)</f>
        <v>1</v>
      </c>
      <c r="R11" s="83">
        <v>111</v>
      </c>
      <c r="S11" s="84">
        <f>R11/1.7-IF($U11=1,0.5,IF($U11=2,1.5,0))</f>
        <v>65.294117647058826</v>
      </c>
      <c r="T11" s="85">
        <f>RANK(S11,S$11:S$12,0)</f>
        <v>1</v>
      </c>
      <c r="U11" s="86"/>
      <c r="V11" s="86">
        <v>1</v>
      </c>
      <c r="W11" s="83">
        <f>L11+O11+R11</f>
        <v>324.5</v>
      </c>
      <c r="X11" s="87"/>
      <c r="Y11" s="84">
        <f>ROUND(SUM(M11,P11,S11)/3,3)</f>
        <v>63.627000000000002</v>
      </c>
      <c r="Z11" s="95"/>
    </row>
    <row r="12" spans="1:26" s="89" customFormat="1" ht="40.5" customHeight="1">
      <c r="A12" s="82">
        <f>RANK(Y12,Y$11:Y$12,0)</f>
        <v>2</v>
      </c>
      <c r="B12" s="24"/>
      <c r="C12" s="72"/>
      <c r="D12" s="208" t="s">
        <v>139</v>
      </c>
      <c r="E12" s="209"/>
      <c r="F12" s="104" t="s">
        <v>8</v>
      </c>
      <c r="G12" s="93" t="s">
        <v>140</v>
      </c>
      <c r="H12" s="210" t="s">
        <v>141</v>
      </c>
      <c r="I12" s="104" t="s">
        <v>142</v>
      </c>
      <c r="J12" s="104" t="s">
        <v>143</v>
      </c>
      <c r="K12" s="104" t="s">
        <v>155</v>
      </c>
      <c r="L12" s="83">
        <v>106.5</v>
      </c>
      <c r="M12" s="84">
        <f>L12/1.7-IF($U12=1,0.5,IF($U12=2,1.5,0))</f>
        <v>62.647058823529413</v>
      </c>
      <c r="N12" s="85">
        <f>RANK(M12,M$11:M$12,0)</f>
        <v>2</v>
      </c>
      <c r="O12" s="83">
        <v>103.5</v>
      </c>
      <c r="P12" s="84">
        <f>O12/1.7-IF($U12=1,0.5,IF($U12=2,1.5,0))</f>
        <v>60.882352941176471</v>
      </c>
      <c r="Q12" s="85">
        <f>RANK(P12,P$11:P$12,0)</f>
        <v>2</v>
      </c>
      <c r="R12" s="83">
        <v>110.5</v>
      </c>
      <c r="S12" s="84">
        <f>R12/1.7-IF($U12=1,0.5,IF($U12=2,1.5,0))</f>
        <v>65</v>
      </c>
      <c r="T12" s="85">
        <f>RANK(S12,S$11:S$12,0)</f>
        <v>2</v>
      </c>
      <c r="U12" s="86"/>
      <c r="V12" s="86">
        <v>1</v>
      </c>
      <c r="W12" s="83">
        <f>L12+O12+R12</f>
        <v>320.5</v>
      </c>
      <c r="X12" s="87"/>
      <c r="Y12" s="84">
        <f>ROUND(SUM(M12,P12,S12)/3,3)</f>
        <v>62.843000000000004</v>
      </c>
      <c r="Z12" s="95"/>
    </row>
    <row r="13" spans="1:26" s="89" customFormat="1" ht="40.5" customHeight="1">
      <c r="A13" s="248"/>
      <c r="B13" s="27"/>
      <c r="C13" s="249"/>
      <c r="D13" s="250"/>
      <c r="E13" s="251"/>
      <c r="F13" s="252"/>
      <c r="G13" s="253"/>
      <c r="H13" s="251"/>
      <c r="I13" s="252"/>
      <c r="J13" s="252"/>
      <c r="K13" s="252"/>
      <c r="L13" s="254"/>
      <c r="M13" s="255"/>
      <c r="N13" s="256"/>
      <c r="O13" s="254"/>
      <c r="P13" s="255"/>
      <c r="Q13" s="256"/>
      <c r="R13" s="254"/>
      <c r="S13" s="255"/>
      <c r="T13" s="256"/>
      <c r="U13" s="257"/>
      <c r="V13" s="257"/>
      <c r="W13" s="254"/>
      <c r="X13" s="258"/>
      <c r="Y13" s="255"/>
      <c r="Z13" s="259"/>
    </row>
    <row r="14" spans="1:26" s="25" customFormat="1" ht="49.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6" ht="27" customHeight="1">
      <c r="A15" s="34"/>
      <c r="B15" s="34"/>
      <c r="C15" s="34"/>
      <c r="D15" s="34" t="s">
        <v>18</v>
      </c>
      <c r="E15" s="34"/>
      <c r="F15" s="34"/>
      <c r="G15" s="34"/>
      <c r="H15" s="34"/>
      <c r="J15" s="34"/>
      <c r="K15" s="133" t="s">
        <v>103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27" customHeight="1">
      <c r="A16" s="34"/>
      <c r="B16" s="34"/>
      <c r="C16" s="34"/>
      <c r="D16" s="34"/>
      <c r="E16" s="34"/>
      <c r="F16" s="34"/>
      <c r="G16" s="34"/>
      <c r="H16" s="34"/>
      <c r="J16" s="34"/>
      <c r="K16" s="133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27" customHeight="1">
      <c r="A17" s="34"/>
      <c r="B17" s="34"/>
      <c r="C17" s="34"/>
      <c r="D17" s="34" t="s">
        <v>11</v>
      </c>
      <c r="E17" s="34"/>
      <c r="F17" s="34"/>
      <c r="G17" s="34"/>
      <c r="H17" s="34"/>
      <c r="J17" s="34"/>
      <c r="K17" s="133" t="s">
        <v>88</v>
      </c>
      <c r="L17" s="35"/>
      <c r="M17" s="39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7" customHeight="1">
      <c r="A18" s="34"/>
      <c r="B18" s="34"/>
      <c r="C18" s="34"/>
      <c r="D18" s="34"/>
      <c r="E18" s="34"/>
      <c r="F18" s="34"/>
      <c r="G18" s="34"/>
      <c r="H18" s="34"/>
      <c r="J18" s="34"/>
      <c r="K18" s="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7" customHeight="1">
      <c r="A19" s="34"/>
      <c r="B19" s="34"/>
      <c r="C19" s="34"/>
      <c r="D19" s="34" t="s">
        <v>46</v>
      </c>
      <c r="E19" s="34"/>
      <c r="F19" s="34"/>
      <c r="G19" s="34"/>
      <c r="H19" s="34"/>
      <c r="J19" s="34"/>
      <c r="K19" s="133" t="s">
        <v>121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</sheetData>
  <sortState ref="A11:Z12">
    <sortCondition ref="A11:A12"/>
  </sortState>
  <mergeCells count="25">
    <mergeCell ref="A2:Y2"/>
    <mergeCell ref="A6:Z6"/>
    <mergeCell ref="A9:A10"/>
    <mergeCell ref="B9:B10"/>
    <mergeCell ref="C9:C10"/>
    <mergeCell ref="H9:H10"/>
    <mergeCell ref="I9:I10"/>
    <mergeCell ref="Y9:Y10"/>
    <mergeCell ref="Z9:Z10"/>
    <mergeCell ref="A1:Z1"/>
    <mergeCell ref="A3:Z3"/>
    <mergeCell ref="A4:Z4"/>
    <mergeCell ref="A5:Z5"/>
    <mergeCell ref="D9:D10"/>
    <mergeCell ref="E9:E10"/>
    <mergeCell ref="K9:K10"/>
    <mergeCell ref="L9:N9"/>
    <mergeCell ref="F9:F10"/>
    <mergeCell ref="G9:G10"/>
    <mergeCell ref="O9:Q9"/>
    <mergeCell ref="R9:T9"/>
    <mergeCell ref="U9:U10"/>
    <mergeCell ref="V9:V10"/>
    <mergeCell ref="W9:W10"/>
    <mergeCell ref="X9:X10"/>
  </mergeCells>
  <phoneticPr fontId="48" type="noConversion"/>
  <pageMargins left="0.3" right="0.15748031496062992" top="0.42" bottom="0.15748031496062992" header="0.23622047244094491" footer="0.15748031496062992"/>
  <pageSetup paperSize="9" scale="67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Normal="100" zoomScaleSheetLayoutView="100" workbookViewId="0">
      <selection activeCell="I5" sqref="I5"/>
    </sheetView>
  </sheetViews>
  <sheetFormatPr defaultColWidth="8.85546875" defaultRowHeight="12.75"/>
  <cols>
    <col min="1" max="1" width="26.85546875" style="55" customWidth="1"/>
    <col min="2" max="2" width="19.28515625" style="55" customWidth="1"/>
    <col min="3" max="3" width="11.140625" style="55" customWidth="1"/>
    <col min="4" max="4" width="25" style="55" customWidth="1"/>
    <col min="5" max="5" width="21.42578125" style="55" customWidth="1"/>
    <col min="6" max="16384" width="8.85546875" style="55"/>
  </cols>
  <sheetData>
    <row r="1" spans="1:12" ht="71.25" customHeight="1">
      <c r="A1" s="289" t="s">
        <v>120</v>
      </c>
      <c r="B1" s="290"/>
      <c r="C1" s="290"/>
      <c r="D1" s="290"/>
      <c r="E1" s="290"/>
      <c r="F1" s="69"/>
      <c r="G1" s="69"/>
      <c r="H1" s="69"/>
      <c r="I1" s="69"/>
      <c r="J1" s="69"/>
      <c r="K1" s="69"/>
      <c r="L1" s="69"/>
    </row>
    <row r="2" spans="1:12" ht="26.25" customHeight="1">
      <c r="A2" s="374" t="s">
        <v>19</v>
      </c>
      <c r="B2" s="374"/>
      <c r="C2" s="374"/>
      <c r="D2" s="374"/>
      <c r="E2" s="374"/>
      <c r="F2" s="54"/>
      <c r="G2" s="54"/>
      <c r="H2" s="54"/>
      <c r="I2" s="54"/>
      <c r="J2" s="54"/>
    </row>
    <row r="3" spans="1:12" ht="22.15" customHeight="1">
      <c r="A3" s="56" t="s">
        <v>32</v>
      </c>
    </row>
    <row r="4" spans="1:12" ht="22.15" customHeight="1">
      <c r="A4" s="91" t="s">
        <v>112</v>
      </c>
      <c r="B4" s="103"/>
      <c r="C4" s="103"/>
      <c r="D4" s="103"/>
      <c r="E4" s="167" t="s">
        <v>115</v>
      </c>
    </row>
    <row r="5" spans="1:12" ht="22.15" customHeight="1">
      <c r="A5" s="58" t="s">
        <v>33</v>
      </c>
      <c r="B5" s="73" t="s">
        <v>34</v>
      </c>
      <c r="C5" s="73" t="s">
        <v>35</v>
      </c>
      <c r="D5" s="73" t="s">
        <v>36</v>
      </c>
      <c r="E5" s="73" t="s">
        <v>37</v>
      </c>
    </row>
    <row r="6" spans="1:12" ht="36.75" customHeight="1">
      <c r="A6" s="59" t="s">
        <v>18</v>
      </c>
      <c r="B6" s="59" t="s">
        <v>106</v>
      </c>
      <c r="C6" s="59" t="s">
        <v>86</v>
      </c>
      <c r="D6" s="59" t="s">
        <v>38</v>
      </c>
      <c r="E6" s="59"/>
    </row>
    <row r="7" spans="1:12" ht="36.75" customHeight="1">
      <c r="A7" s="74" t="s">
        <v>92</v>
      </c>
      <c r="B7" s="59" t="s">
        <v>116</v>
      </c>
      <c r="C7" s="59" t="s">
        <v>117</v>
      </c>
      <c r="D7" s="59" t="s">
        <v>39</v>
      </c>
      <c r="E7" s="73"/>
    </row>
    <row r="8" spans="1:12" ht="36.75" customHeight="1">
      <c r="A8" s="74" t="s">
        <v>93</v>
      </c>
      <c r="B8" s="59" t="s">
        <v>90</v>
      </c>
      <c r="C8" s="59" t="s">
        <v>87</v>
      </c>
      <c r="D8" s="59" t="s">
        <v>38</v>
      </c>
      <c r="E8" s="73"/>
    </row>
    <row r="9" spans="1:12" ht="36.75" hidden="1" customHeight="1">
      <c r="A9" s="74" t="s">
        <v>47</v>
      </c>
      <c r="B9" s="59"/>
      <c r="C9" s="59"/>
      <c r="D9" s="59"/>
      <c r="E9" s="73"/>
    </row>
    <row r="10" spans="1:12" ht="36.75" hidden="1" customHeight="1">
      <c r="A10" s="74" t="s">
        <v>49</v>
      </c>
      <c r="B10" s="59"/>
      <c r="C10" s="59"/>
      <c r="D10" s="59"/>
      <c r="E10" s="73"/>
    </row>
    <row r="11" spans="1:12" s="90" customFormat="1" ht="36.75" customHeight="1">
      <c r="A11" s="74" t="s">
        <v>55</v>
      </c>
      <c r="B11" s="59" t="s">
        <v>107</v>
      </c>
      <c r="C11" s="59" t="s">
        <v>87</v>
      </c>
      <c r="D11" s="59" t="s">
        <v>108</v>
      </c>
      <c r="E11" s="73"/>
    </row>
    <row r="12" spans="1:12" ht="36.75" customHeight="1">
      <c r="A12" s="74" t="s">
        <v>11</v>
      </c>
      <c r="B12" s="59" t="s">
        <v>48</v>
      </c>
      <c r="C12" s="59" t="s">
        <v>86</v>
      </c>
      <c r="D12" s="59" t="s">
        <v>39</v>
      </c>
      <c r="E12" s="73"/>
    </row>
    <row r="13" spans="1:12" s="101" customFormat="1" ht="36.75" customHeight="1">
      <c r="A13" s="74" t="s">
        <v>91</v>
      </c>
      <c r="B13" s="59" t="s">
        <v>109</v>
      </c>
      <c r="C13" s="59" t="s">
        <v>257</v>
      </c>
      <c r="D13" s="59" t="s">
        <v>38</v>
      </c>
      <c r="E13" s="100"/>
    </row>
    <row r="14" spans="1:12" ht="36.75" customHeight="1">
      <c r="A14" s="74" t="s">
        <v>40</v>
      </c>
      <c r="B14" s="59" t="s">
        <v>118</v>
      </c>
      <c r="C14" s="59"/>
      <c r="D14" s="59"/>
      <c r="E14" s="73"/>
    </row>
    <row r="17" spans="1:12">
      <c r="A17" s="1"/>
      <c r="B17" s="2"/>
      <c r="C17" s="1"/>
      <c r="D17" s="1"/>
      <c r="E17" s="1"/>
    </row>
    <row r="18" spans="1:12">
      <c r="A18" s="1" t="s">
        <v>43</v>
      </c>
      <c r="B18" s="2"/>
      <c r="C18" s="7" t="s">
        <v>103</v>
      </c>
      <c r="D18" s="7"/>
      <c r="E18" s="1"/>
    </row>
    <row r="19" spans="1:12" ht="17.45" customHeight="1">
      <c r="A19" s="1"/>
      <c r="B19" s="2"/>
      <c r="D19" s="1"/>
      <c r="E19" s="1"/>
    </row>
    <row r="20" spans="1:12" ht="84.75" customHeight="1">
      <c r="A20" s="376" t="s">
        <v>120</v>
      </c>
      <c r="B20" s="376"/>
      <c r="C20" s="376"/>
      <c r="D20" s="376"/>
      <c r="E20" s="69"/>
      <c r="F20" s="69"/>
      <c r="G20" s="69"/>
      <c r="H20" s="69"/>
      <c r="I20" s="69"/>
      <c r="J20" s="69"/>
      <c r="K20" s="69"/>
      <c r="L20" s="69"/>
    </row>
    <row r="21" spans="1:12" ht="26.25" customHeight="1">
      <c r="A21" s="374" t="s">
        <v>19</v>
      </c>
      <c r="B21" s="374"/>
      <c r="C21" s="374"/>
      <c r="D21" s="374"/>
      <c r="E21" s="142"/>
      <c r="F21" s="54"/>
      <c r="G21" s="54"/>
      <c r="H21" s="54"/>
      <c r="I21" s="54"/>
      <c r="J21" s="54"/>
    </row>
    <row r="22" spans="1:12" ht="22.15" customHeight="1">
      <c r="A22" s="375" t="s">
        <v>56</v>
      </c>
      <c r="B22" s="375"/>
      <c r="C22" s="375"/>
      <c r="D22" s="375"/>
    </row>
    <row r="23" spans="1:12" ht="33" customHeight="1">
      <c r="A23" s="91" t="s">
        <v>112</v>
      </c>
      <c r="B23" s="102"/>
      <c r="C23" s="102"/>
      <c r="D23" s="167" t="s">
        <v>115</v>
      </c>
      <c r="E23" s="71"/>
    </row>
    <row r="24" spans="1:12" ht="30" customHeight="1">
      <c r="A24" s="58" t="s">
        <v>33</v>
      </c>
      <c r="B24" s="73" t="s">
        <v>34</v>
      </c>
      <c r="C24" s="73" t="s">
        <v>35</v>
      </c>
      <c r="D24" s="73" t="s">
        <v>36</v>
      </c>
    </row>
    <row r="25" spans="1:12" ht="36.75" customHeight="1">
      <c r="A25" s="59" t="s">
        <v>18</v>
      </c>
      <c r="B25" s="59" t="s">
        <v>106</v>
      </c>
      <c r="C25" s="59" t="s">
        <v>86</v>
      </c>
      <c r="D25" s="59" t="s">
        <v>38</v>
      </c>
    </row>
    <row r="26" spans="1:12" ht="36.75" customHeight="1">
      <c r="A26" s="74" t="s">
        <v>93</v>
      </c>
      <c r="B26" s="59" t="s">
        <v>116</v>
      </c>
      <c r="C26" s="59" t="s">
        <v>117</v>
      </c>
      <c r="D26" s="59" t="s">
        <v>39</v>
      </c>
    </row>
    <row r="27" spans="1:12" ht="36.75" customHeight="1">
      <c r="A27" s="74" t="s">
        <v>93</v>
      </c>
      <c r="B27" s="59" t="s">
        <v>90</v>
      </c>
      <c r="C27" s="59" t="s">
        <v>87</v>
      </c>
      <c r="D27" s="59" t="s">
        <v>38</v>
      </c>
    </row>
    <row r="28" spans="1:12" ht="36.75" customHeight="1">
      <c r="A28" s="74" t="s">
        <v>119</v>
      </c>
      <c r="B28" s="59" t="s">
        <v>116</v>
      </c>
      <c r="C28" s="59" t="s">
        <v>117</v>
      </c>
      <c r="D28" s="59" t="s">
        <v>39</v>
      </c>
    </row>
    <row r="29" spans="1:12" ht="36.75" customHeight="1">
      <c r="A29" s="74" t="s">
        <v>55</v>
      </c>
      <c r="B29" s="59" t="s">
        <v>107</v>
      </c>
      <c r="C29" s="59" t="s">
        <v>87</v>
      </c>
      <c r="D29" s="59" t="s">
        <v>108</v>
      </c>
    </row>
    <row r="30" spans="1:12" ht="36.75" customHeight="1">
      <c r="A30" s="74" t="s">
        <v>11</v>
      </c>
      <c r="B30" s="59" t="s">
        <v>48</v>
      </c>
      <c r="C30" s="59" t="s">
        <v>86</v>
      </c>
      <c r="D30" s="59" t="s">
        <v>39</v>
      </c>
    </row>
    <row r="31" spans="1:12" ht="36.75" customHeight="1">
      <c r="A31" s="74" t="s">
        <v>40</v>
      </c>
      <c r="B31" s="59" t="s">
        <v>118</v>
      </c>
      <c r="C31" s="59"/>
      <c r="D31" s="59"/>
    </row>
    <row r="32" spans="1:12" ht="57.75" customHeight="1">
      <c r="A32" s="1"/>
      <c r="B32" s="2"/>
      <c r="C32" s="1"/>
      <c r="D32" s="1"/>
      <c r="E32" s="1"/>
    </row>
    <row r="33" spans="1:5">
      <c r="A33" s="1" t="s">
        <v>43</v>
      </c>
      <c r="B33" s="7"/>
      <c r="C33" s="7" t="s">
        <v>103</v>
      </c>
      <c r="D33" s="7"/>
      <c r="E33" s="1"/>
    </row>
    <row r="34" spans="1:5" s="146" customFormat="1" ht="79.5" customHeight="1">
      <c r="A34" s="369" t="s">
        <v>120</v>
      </c>
      <c r="B34" s="370"/>
      <c r="C34" s="370"/>
      <c r="D34" s="370"/>
      <c r="E34" s="370"/>
    </row>
    <row r="35" spans="1:5" s="146" customFormat="1" ht="22.5" customHeight="1">
      <c r="A35" s="371" t="s">
        <v>94</v>
      </c>
      <c r="B35" s="371"/>
      <c r="C35" s="371"/>
      <c r="D35" s="371"/>
      <c r="E35" s="371"/>
    </row>
    <row r="36" spans="1:5" s="146" customFormat="1" ht="14.25">
      <c r="A36" s="147"/>
      <c r="B36" s="147"/>
      <c r="C36" s="147"/>
      <c r="D36" s="147"/>
    </row>
    <row r="37" spans="1:5" s="146" customFormat="1" ht="14.25">
      <c r="A37" s="91" t="s">
        <v>112</v>
      </c>
      <c r="B37" s="148"/>
      <c r="C37" s="148"/>
      <c r="D37" s="167" t="s">
        <v>115</v>
      </c>
      <c r="E37" s="149"/>
    </row>
    <row r="38" spans="1:5" s="146" customFormat="1" ht="14.25">
      <c r="A38" s="150"/>
      <c r="B38" s="150"/>
      <c r="C38" s="150"/>
      <c r="D38" s="150"/>
      <c r="E38" s="151"/>
    </row>
    <row r="39" spans="1:5" s="146" customFormat="1" ht="30" customHeight="1">
      <c r="A39" s="372" t="s">
        <v>95</v>
      </c>
      <c r="B39" s="372"/>
      <c r="C39" s="373">
        <v>3</v>
      </c>
      <c r="D39" s="373"/>
      <c r="E39" s="152"/>
    </row>
    <row r="40" spans="1:5" s="146" customFormat="1" ht="30" customHeight="1">
      <c r="A40" s="153"/>
      <c r="B40" s="153"/>
      <c r="C40" s="153"/>
      <c r="D40" s="153"/>
      <c r="E40" s="152"/>
    </row>
    <row r="41" spans="1:5" s="146" customFormat="1" ht="15">
      <c r="A41" s="154">
        <v>1</v>
      </c>
      <c r="B41" s="155" t="s">
        <v>38</v>
      </c>
      <c r="C41" s="155"/>
      <c r="D41" s="156"/>
      <c r="E41" s="152"/>
    </row>
    <row r="42" spans="1:5" s="146" customFormat="1" ht="15">
      <c r="A42" s="154">
        <v>2</v>
      </c>
      <c r="B42" s="155" t="s">
        <v>108</v>
      </c>
      <c r="C42" s="155"/>
      <c r="D42" s="156"/>
      <c r="E42" s="152"/>
    </row>
    <row r="43" spans="1:5" s="146" customFormat="1" ht="15">
      <c r="A43" s="154">
        <v>3</v>
      </c>
      <c r="B43" s="155" t="s">
        <v>39</v>
      </c>
      <c r="C43" s="155"/>
      <c r="D43" s="156"/>
      <c r="E43" s="152"/>
    </row>
    <row r="44" spans="1:5" s="146" customFormat="1" ht="15">
      <c r="A44" s="154"/>
      <c r="B44" s="155"/>
      <c r="C44" s="155"/>
      <c r="D44" s="156"/>
      <c r="E44" s="152"/>
    </row>
    <row r="45" spans="1:5" s="146" customFormat="1" ht="15">
      <c r="A45" s="154"/>
      <c r="B45" s="155"/>
      <c r="C45" s="155"/>
      <c r="D45" s="156"/>
      <c r="E45" s="152"/>
    </row>
    <row r="46" spans="1:5" s="146" customFormat="1" ht="15">
      <c r="A46" s="154"/>
      <c r="B46" s="155"/>
      <c r="C46" s="155"/>
      <c r="D46" s="156"/>
      <c r="E46" s="157"/>
    </row>
    <row r="47" spans="1:5" s="146" customFormat="1" ht="15">
      <c r="A47" s="154"/>
      <c r="B47" s="155"/>
      <c r="C47" s="155"/>
      <c r="D47" s="156"/>
      <c r="E47" s="157"/>
    </row>
    <row r="48" spans="1:5" s="146" customFormat="1" ht="14.25">
      <c r="A48" s="158"/>
      <c r="C48" s="156"/>
      <c r="D48" s="156"/>
      <c r="E48" s="159"/>
    </row>
    <row r="49" spans="1:4" s="146" customFormat="1" ht="14.25">
      <c r="A49" s="147"/>
      <c r="B49" s="147"/>
      <c r="C49" s="147"/>
      <c r="D49" s="147"/>
    </row>
    <row r="50" spans="1:4" s="146" customFormat="1" ht="14.25">
      <c r="A50" s="147" t="s">
        <v>18</v>
      </c>
      <c r="B50" s="147"/>
      <c r="C50" s="7" t="s">
        <v>103</v>
      </c>
      <c r="D50" s="160"/>
    </row>
    <row r="51" spans="1:4" s="161" customFormat="1"/>
    <row r="52" spans="1:4" s="161" customFormat="1"/>
  </sheetData>
  <mergeCells count="9">
    <mergeCell ref="A34:E34"/>
    <mergeCell ref="A35:E35"/>
    <mergeCell ref="A39:B39"/>
    <mergeCell ref="C39:D39"/>
    <mergeCell ref="A1:E1"/>
    <mergeCell ref="A2:E2"/>
    <mergeCell ref="A22:D22"/>
    <mergeCell ref="A20:D20"/>
    <mergeCell ref="A21:D21"/>
  </mergeCells>
  <phoneticPr fontId="0" type="noConversion"/>
  <pageMargins left="0.35433070866141736" right="0.23622047244094491" top="0.35433070866141736" bottom="0.74803149606299213" header="0.31496062992125984" footer="0.31496062992125984"/>
  <pageSetup paperSize="9" scale="95" orientation="portrait" r:id="rId1"/>
  <rowBreaks count="2" manualBreakCount="2">
    <brk id="19" max="16383" man="1"/>
    <brk id="3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85" zoomScaleNormal="100" zoomScaleSheetLayoutView="85" workbookViewId="0">
      <selection activeCell="H14" sqref="H14"/>
    </sheetView>
  </sheetViews>
  <sheetFormatPr defaultRowHeight="12.75"/>
  <cols>
    <col min="1" max="1" width="5" style="8" customWidth="1"/>
    <col min="2" max="3" width="4.7109375" style="8" hidden="1" customWidth="1"/>
    <col min="4" max="4" width="16.85546875" style="8" customWidth="1"/>
    <col min="5" max="5" width="8.28515625" style="8" customWidth="1"/>
    <col min="6" max="6" width="6" style="8" customWidth="1"/>
    <col min="7" max="7" width="33.28515625" style="8" customWidth="1"/>
    <col min="8" max="8" width="11.28515625" style="8" customWidth="1"/>
    <col min="9" max="9" width="16" style="8" customWidth="1"/>
    <col min="10" max="10" width="12.7109375" style="8" hidden="1" customWidth="1"/>
    <col min="11" max="11" width="23.285156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4" style="8" customWidth="1"/>
    <col min="18" max="18" width="6.42578125" style="40" customWidth="1"/>
    <col min="19" max="19" width="8.7109375" style="41" customWidth="1"/>
    <col min="20" max="20" width="4.28515625" style="8" customWidth="1"/>
    <col min="21" max="22" width="4.85546875" style="8" customWidth="1"/>
    <col min="23" max="23" width="6.28515625" style="8" customWidth="1"/>
    <col min="24" max="24" width="9.5703125" style="8" customWidth="1"/>
    <col min="25" max="25" width="9.7109375" style="41" customWidth="1"/>
    <col min="26" max="26" width="7.42578125" style="8" customWidth="1"/>
    <col min="27" max="16384" width="9.140625" style="8"/>
  </cols>
  <sheetData>
    <row r="1" spans="1:26" ht="66" customHeight="1">
      <c r="A1" s="303" t="s">
        <v>125</v>
      </c>
      <c r="B1" s="303"/>
      <c r="C1" s="303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22.5" customHeight="1">
      <c r="A2" s="309" t="s">
        <v>241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</row>
    <row r="3" spans="1:26" s="9" customFormat="1" ht="15.95" customHeight="1">
      <c r="A3" s="305" t="s">
        <v>19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1:26" s="10" customFormat="1" ht="15.95" customHeight="1">
      <c r="A4" s="306" t="s">
        <v>31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spans="1:26" s="11" customFormat="1" ht="21" customHeight="1">
      <c r="A5" s="307" t="s">
        <v>244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6" s="11" customFormat="1" ht="5.2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s="94" customFormat="1" ht="18.75" customHeight="1">
      <c r="A7" s="302" t="s">
        <v>252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1:26" ht="3.7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s="17" customFormat="1" ht="15" customHeight="1">
      <c r="A9" s="91" t="s">
        <v>112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67" t="s">
        <v>115</v>
      </c>
      <c r="Z9" s="19"/>
    </row>
    <row r="10" spans="1:26" s="20" customFormat="1" ht="20.100000000000001" customHeight="1">
      <c r="A10" s="299" t="s">
        <v>30</v>
      </c>
      <c r="B10" s="300" t="s">
        <v>2</v>
      </c>
      <c r="C10" s="297" t="s">
        <v>14</v>
      </c>
      <c r="D10" s="301" t="s">
        <v>16</v>
      </c>
      <c r="E10" s="301" t="s">
        <v>3</v>
      </c>
      <c r="F10" s="299" t="s">
        <v>15</v>
      </c>
      <c r="G10" s="301" t="s">
        <v>17</v>
      </c>
      <c r="H10" s="301" t="s">
        <v>3</v>
      </c>
      <c r="I10" s="301" t="s">
        <v>4</v>
      </c>
      <c r="J10" s="165"/>
      <c r="K10" s="301" t="s">
        <v>6</v>
      </c>
      <c r="L10" s="294" t="s">
        <v>20</v>
      </c>
      <c r="M10" s="294"/>
      <c r="N10" s="294"/>
      <c r="O10" s="294" t="s">
        <v>21</v>
      </c>
      <c r="P10" s="294"/>
      <c r="Q10" s="294"/>
      <c r="R10" s="294" t="s">
        <v>45</v>
      </c>
      <c r="S10" s="294"/>
      <c r="T10" s="294"/>
      <c r="U10" s="295" t="s">
        <v>22</v>
      </c>
      <c r="V10" s="297" t="s">
        <v>23</v>
      </c>
      <c r="W10" s="299" t="s">
        <v>24</v>
      </c>
      <c r="X10" s="300" t="s">
        <v>50</v>
      </c>
      <c r="Y10" s="293" t="s">
        <v>26</v>
      </c>
      <c r="Z10" s="293" t="s">
        <v>27</v>
      </c>
    </row>
    <row r="11" spans="1:26" s="20" customFormat="1" ht="44.25" customHeight="1">
      <c r="A11" s="299"/>
      <c r="B11" s="300"/>
      <c r="C11" s="298"/>
      <c r="D11" s="301"/>
      <c r="E11" s="301"/>
      <c r="F11" s="299"/>
      <c r="G11" s="301"/>
      <c r="H11" s="301"/>
      <c r="I11" s="301"/>
      <c r="J11" s="165"/>
      <c r="K11" s="301"/>
      <c r="L11" s="21" t="s">
        <v>28</v>
      </c>
      <c r="M11" s="22" t="s">
        <v>29</v>
      </c>
      <c r="N11" s="23" t="s">
        <v>30</v>
      </c>
      <c r="O11" s="21" t="s">
        <v>28</v>
      </c>
      <c r="P11" s="22" t="s">
        <v>29</v>
      </c>
      <c r="Q11" s="23" t="s">
        <v>30</v>
      </c>
      <c r="R11" s="21" t="s">
        <v>28</v>
      </c>
      <c r="S11" s="22" t="s">
        <v>29</v>
      </c>
      <c r="T11" s="23" t="s">
        <v>30</v>
      </c>
      <c r="U11" s="296"/>
      <c r="V11" s="298"/>
      <c r="W11" s="299"/>
      <c r="X11" s="300"/>
      <c r="Y11" s="293"/>
      <c r="Z11" s="293"/>
    </row>
    <row r="12" spans="1:26" s="89" customFormat="1" ht="54" customHeight="1">
      <c r="A12" s="82">
        <f>RANK(Y12,Y$12:Y$13,0)</f>
        <v>1</v>
      </c>
      <c r="B12" s="24"/>
      <c r="C12" s="72"/>
      <c r="D12" s="106" t="s">
        <v>101</v>
      </c>
      <c r="E12" s="120" t="s">
        <v>52</v>
      </c>
      <c r="F12" s="121" t="s">
        <v>8</v>
      </c>
      <c r="G12" s="122" t="s">
        <v>102</v>
      </c>
      <c r="H12" s="120" t="s">
        <v>67</v>
      </c>
      <c r="I12" s="121" t="s">
        <v>68</v>
      </c>
      <c r="J12" s="121" t="s">
        <v>41</v>
      </c>
      <c r="K12" s="92" t="s">
        <v>57</v>
      </c>
      <c r="L12" s="83">
        <v>192.5</v>
      </c>
      <c r="M12" s="84">
        <f>L12/3.4-IF($U12=1,2,IF($U12=2,3,0))</f>
        <v>56.617647058823529</v>
      </c>
      <c r="N12" s="85">
        <f>RANK(M12,M$12:M$13,0)</f>
        <v>1</v>
      </c>
      <c r="O12" s="83">
        <v>205.5</v>
      </c>
      <c r="P12" s="84">
        <f>O12/3.4-IF($U12=1,2,IF($U12=2,3,0))</f>
        <v>60.441176470588239</v>
      </c>
      <c r="Q12" s="85">
        <f>RANK(P12,P$12:P$13,0)</f>
        <v>1</v>
      </c>
      <c r="R12" s="83">
        <v>207.5</v>
      </c>
      <c r="S12" s="84">
        <f>R12/3.4-IF($U12=1,2,IF($U12=2,3,0))</f>
        <v>61.029411764705884</v>
      </c>
      <c r="T12" s="85">
        <f>RANK(S12,S$12:S$13,0)</f>
        <v>1</v>
      </c>
      <c r="U12" s="86"/>
      <c r="V12" s="86"/>
      <c r="W12" s="83">
        <f>L12+O12+R12</f>
        <v>605.5</v>
      </c>
      <c r="X12" s="87"/>
      <c r="Y12" s="84">
        <f>ROUND(SUM(M12,P12,S12)/3,3)</f>
        <v>59.363</v>
      </c>
      <c r="Z12" s="88" t="s">
        <v>44</v>
      </c>
    </row>
    <row r="13" spans="1:26" s="89" customFormat="1" ht="54" customHeight="1">
      <c r="A13" s="82">
        <f>RANK(Y13,Y$12:Y$13,0)</f>
        <v>2</v>
      </c>
      <c r="B13" s="24"/>
      <c r="C13" s="72"/>
      <c r="D13" s="242" t="s">
        <v>201</v>
      </c>
      <c r="E13" s="232" t="s">
        <v>202</v>
      </c>
      <c r="F13" s="80">
        <v>2</v>
      </c>
      <c r="G13" s="228" t="s">
        <v>204</v>
      </c>
      <c r="H13" s="229" t="s">
        <v>203</v>
      </c>
      <c r="I13" s="230" t="s">
        <v>89</v>
      </c>
      <c r="J13" s="80" t="s">
        <v>41</v>
      </c>
      <c r="K13" s="230" t="s">
        <v>174</v>
      </c>
      <c r="L13" s="83">
        <v>189</v>
      </c>
      <c r="M13" s="84">
        <f>L13/3.4-IF($U13=1,2,IF($U13=2,3,0))</f>
        <v>55.588235294117645</v>
      </c>
      <c r="N13" s="85">
        <f>RANK(M13,M$12:M$13,0)</f>
        <v>2</v>
      </c>
      <c r="O13" s="83">
        <v>190.5</v>
      </c>
      <c r="P13" s="84">
        <f>O13/3.4-IF($U13=1,2,IF($U13=2,3,0))</f>
        <v>56.029411764705884</v>
      </c>
      <c r="Q13" s="85">
        <f>RANK(P13,P$12:P$13,0)</f>
        <v>2</v>
      </c>
      <c r="R13" s="83">
        <v>203</v>
      </c>
      <c r="S13" s="84">
        <f>R13/3.4-IF($U13=1,2,IF($U13=2,3,0))</f>
        <v>59.705882352941181</v>
      </c>
      <c r="T13" s="85">
        <f>RANK(S13,S$12:S$13,0)</f>
        <v>2</v>
      </c>
      <c r="U13" s="86"/>
      <c r="V13" s="86"/>
      <c r="W13" s="83">
        <f>L13+O13+R13</f>
        <v>582.5</v>
      </c>
      <c r="X13" s="87"/>
      <c r="Y13" s="84">
        <f>ROUND(SUM(M13,P13,S13)/3,3)</f>
        <v>57.107999999999997</v>
      </c>
      <c r="Z13" s="88" t="s">
        <v>44</v>
      </c>
    </row>
    <row r="14" spans="1:26" s="25" customFormat="1" ht="75.7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6" ht="27" customHeight="1">
      <c r="A15" s="34"/>
      <c r="B15" s="34"/>
      <c r="C15" s="34"/>
      <c r="D15" s="34" t="s">
        <v>18</v>
      </c>
      <c r="E15" s="34"/>
      <c r="F15" s="34"/>
      <c r="G15" s="34"/>
      <c r="H15" s="34"/>
      <c r="J15" s="34"/>
      <c r="K15" s="133" t="s">
        <v>103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27" customHeight="1">
      <c r="A16" s="34"/>
      <c r="B16" s="34"/>
      <c r="C16" s="34"/>
      <c r="D16" s="34"/>
      <c r="E16" s="34"/>
      <c r="F16" s="34"/>
      <c r="G16" s="34"/>
      <c r="H16" s="34"/>
      <c r="J16" s="34"/>
      <c r="K16" s="133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27" customHeight="1">
      <c r="A17" s="34"/>
      <c r="B17" s="34"/>
      <c r="C17" s="34"/>
      <c r="D17" s="34" t="s">
        <v>11</v>
      </c>
      <c r="E17" s="34"/>
      <c r="F17" s="34"/>
      <c r="G17" s="34"/>
      <c r="H17" s="34"/>
      <c r="J17" s="34"/>
      <c r="K17" s="133" t="s">
        <v>88</v>
      </c>
      <c r="L17" s="35"/>
      <c r="M17" s="39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7" customHeight="1">
      <c r="A18" s="34"/>
      <c r="B18" s="34"/>
      <c r="C18" s="34"/>
      <c r="D18" s="34"/>
      <c r="E18" s="34"/>
      <c r="F18" s="34"/>
      <c r="G18" s="34"/>
      <c r="H18" s="34"/>
      <c r="J18" s="34"/>
      <c r="K18" s="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7" customHeight="1">
      <c r="A19" s="34"/>
      <c r="B19" s="34"/>
      <c r="C19" s="34"/>
      <c r="D19" s="34" t="s">
        <v>46</v>
      </c>
      <c r="E19" s="34"/>
      <c r="F19" s="34"/>
      <c r="G19" s="34"/>
      <c r="H19" s="34"/>
      <c r="J19" s="34"/>
      <c r="K19" s="133" t="s">
        <v>121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</sheetData>
  <sortState ref="A12:Z13">
    <sortCondition ref="A12:A13"/>
  </sortState>
  <mergeCells count="26">
    <mergeCell ref="A7:Z7"/>
    <mergeCell ref="A1:Z1"/>
    <mergeCell ref="A3:Z3"/>
    <mergeCell ref="A4:Z4"/>
    <mergeCell ref="A5:Z5"/>
    <mergeCell ref="A6:Z6"/>
    <mergeCell ref="A2:Z2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</mergeCells>
  <pageMargins left="0.47" right="0.4" top="0.54" bottom="0.15748031496062992" header="0.48" footer="0.15748031496062992"/>
  <pageSetup paperSize="9"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view="pageBreakPreview" zoomScale="85" zoomScaleNormal="100" zoomScaleSheetLayoutView="85" workbookViewId="0">
      <selection activeCell="J8" sqref="J1:J1048576"/>
    </sheetView>
  </sheetViews>
  <sheetFormatPr defaultRowHeight="12.75"/>
  <cols>
    <col min="1" max="1" width="5" style="8" customWidth="1"/>
    <col min="2" max="3" width="4.7109375" style="8" hidden="1" customWidth="1"/>
    <col min="4" max="4" width="16.85546875" style="8" customWidth="1"/>
    <col min="5" max="5" width="8.28515625" style="8" customWidth="1"/>
    <col min="6" max="6" width="6" style="8" customWidth="1"/>
    <col min="7" max="7" width="33.28515625" style="8" customWidth="1"/>
    <col min="8" max="8" width="11.28515625" style="8" customWidth="1"/>
    <col min="9" max="9" width="16" style="8" customWidth="1"/>
    <col min="10" max="10" width="12.7109375" style="8" hidden="1" customWidth="1"/>
    <col min="11" max="11" width="23.285156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4" style="8" customWidth="1"/>
    <col min="18" max="18" width="6.42578125" style="40" customWidth="1"/>
    <col min="19" max="19" width="8.7109375" style="41" customWidth="1"/>
    <col min="20" max="20" width="4.28515625" style="8" customWidth="1"/>
    <col min="21" max="22" width="4.85546875" style="8" customWidth="1"/>
    <col min="23" max="23" width="6.28515625" style="8" customWidth="1"/>
    <col min="24" max="24" width="9.5703125" style="8" customWidth="1"/>
    <col min="25" max="25" width="9.7109375" style="41" customWidth="1"/>
    <col min="26" max="26" width="7.42578125" style="8" customWidth="1"/>
    <col min="27" max="16384" width="9.140625" style="8"/>
  </cols>
  <sheetData>
    <row r="1" spans="1:26" ht="59.25" customHeight="1">
      <c r="A1" s="303" t="s">
        <v>125</v>
      </c>
      <c r="B1" s="303"/>
      <c r="C1" s="303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23.25" customHeight="1">
      <c r="A2" s="309" t="s">
        <v>123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</row>
    <row r="3" spans="1:26" s="9" customFormat="1" ht="15.95" customHeight="1">
      <c r="A3" s="305" t="s">
        <v>19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1:26" s="10" customFormat="1" ht="15.95" customHeight="1">
      <c r="A4" s="306" t="s">
        <v>31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spans="1:26" s="11" customFormat="1" ht="21" customHeight="1">
      <c r="A5" s="307" t="s">
        <v>124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6" s="11" customFormat="1" ht="6" customHeight="1">
      <c r="A6" s="313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s="94" customFormat="1" ht="18.75" customHeight="1">
      <c r="A7" s="302" t="s">
        <v>252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1:26" ht="3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</row>
    <row r="9" spans="1:26" s="17" customFormat="1" ht="15" customHeight="1">
      <c r="A9" s="91" t="s">
        <v>112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67" t="s">
        <v>115</v>
      </c>
      <c r="Z9" s="19"/>
    </row>
    <row r="10" spans="1:26" s="20" customFormat="1" ht="20.100000000000001" customHeight="1">
      <c r="A10" s="299" t="s">
        <v>30</v>
      </c>
      <c r="B10" s="300" t="s">
        <v>2</v>
      </c>
      <c r="C10" s="297" t="s">
        <v>14</v>
      </c>
      <c r="D10" s="301" t="s">
        <v>16</v>
      </c>
      <c r="E10" s="301" t="s">
        <v>3</v>
      </c>
      <c r="F10" s="299" t="s">
        <v>15</v>
      </c>
      <c r="G10" s="301" t="s">
        <v>17</v>
      </c>
      <c r="H10" s="301" t="s">
        <v>3</v>
      </c>
      <c r="I10" s="301" t="s">
        <v>4</v>
      </c>
      <c r="J10" s="172"/>
      <c r="K10" s="301" t="s">
        <v>6</v>
      </c>
      <c r="L10" s="294" t="s">
        <v>20</v>
      </c>
      <c r="M10" s="294"/>
      <c r="N10" s="294"/>
      <c r="O10" s="294" t="s">
        <v>21</v>
      </c>
      <c r="P10" s="294"/>
      <c r="Q10" s="294"/>
      <c r="R10" s="294" t="s">
        <v>45</v>
      </c>
      <c r="S10" s="294"/>
      <c r="T10" s="294"/>
      <c r="U10" s="295" t="s">
        <v>22</v>
      </c>
      <c r="V10" s="297" t="s">
        <v>23</v>
      </c>
      <c r="W10" s="299" t="s">
        <v>24</v>
      </c>
      <c r="X10" s="300" t="s">
        <v>50</v>
      </c>
      <c r="Y10" s="293" t="s">
        <v>26</v>
      </c>
      <c r="Z10" s="293" t="s">
        <v>27</v>
      </c>
    </row>
    <row r="11" spans="1:26" s="20" customFormat="1" ht="39.950000000000003" customHeight="1">
      <c r="A11" s="299"/>
      <c r="B11" s="300"/>
      <c r="C11" s="298"/>
      <c r="D11" s="301"/>
      <c r="E11" s="301"/>
      <c r="F11" s="299"/>
      <c r="G11" s="301"/>
      <c r="H11" s="301"/>
      <c r="I11" s="301"/>
      <c r="J11" s="172"/>
      <c r="K11" s="301"/>
      <c r="L11" s="21" t="s">
        <v>28</v>
      </c>
      <c r="M11" s="22" t="s">
        <v>29</v>
      </c>
      <c r="N11" s="23" t="s">
        <v>30</v>
      </c>
      <c r="O11" s="21" t="s">
        <v>28</v>
      </c>
      <c r="P11" s="22" t="s">
        <v>29</v>
      </c>
      <c r="Q11" s="23" t="s">
        <v>30</v>
      </c>
      <c r="R11" s="21" t="s">
        <v>28</v>
      </c>
      <c r="S11" s="22" t="s">
        <v>29</v>
      </c>
      <c r="T11" s="23" t="s">
        <v>30</v>
      </c>
      <c r="U11" s="296"/>
      <c r="V11" s="298"/>
      <c r="W11" s="299"/>
      <c r="X11" s="300"/>
      <c r="Y11" s="293"/>
      <c r="Z11" s="293"/>
    </row>
    <row r="12" spans="1:26" s="89" customFormat="1" ht="46.5" customHeight="1">
      <c r="A12" s="82">
        <f t="shared" ref="A12:A17" si="0">RANK(Y12,Y$12:Y$18,0)</f>
        <v>1</v>
      </c>
      <c r="B12" s="24"/>
      <c r="C12" s="72"/>
      <c r="D12" s="106" t="s">
        <v>101</v>
      </c>
      <c r="E12" s="120" t="s">
        <v>52</v>
      </c>
      <c r="F12" s="121" t="s">
        <v>8</v>
      </c>
      <c r="G12" s="122" t="s">
        <v>102</v>
      </c>
      <c r="H12" s="120" t="s">
        <v>67</v>
      </c>
      <c r="I12" s="121" t="s">
        <v>68</v>
      </c>
      <c r="J12" s="121" t="s">
        <v>41</v>
      </c>
      <c r="K12" s="92" t="s">
        <v>57</v>
      </c>
      <c r="L12" s="83">
        <v>189.5</v>
      </c>
      <c r="M12" s="84">
        <f t="shared" ref="M12:M17" si="1">L12/3-IF($U12=1,0.5,IF($U12=2,1.5,0))</f>
        <v>63.166666666666664</v>
      </c>
      <c r="N12" s="85">
        <f t="shared" ref="N12:N17" si="2">RANK(M12,M$12:M$18,0)</f>
        <v>2</v>
      </c>
      <c r="O12" s="83">
        <v>192.5</v>
      </c>
      <c r="P12" s="84">
        <f t="shared" ref="P12:P17" si="3">O12/3-IF($U12=1,0.5,IF($U12=2,1.5,0))</f>
        <v>64.166666666666671</v>
      </c>
      <c r="Q12" s="85">
        <f t="shared" ref="Q12:Q17" si="4">RANK(P12,P$12:P$18,0)</f>
        <v>1</v>
      </c>
      <c r="R12" s="83">
        <v>198</v>
      </c>
      <c r="S12" s="84">
        <f t="shared" ref="S12:S17" si="5">R12/3-IF($U12=1,0.5,IF($U12=2,1.5,0))</f>
        <v>66</v>
      </c>
      <c r="T12" s="85">
        <f t="shared" ref="T12:T17" si="6">RANK(S12,S$12:S$18,0)</f>
        <v>1</v>
      </c>
      <c r="U12" s="86"/>
      <c r="V12" s="86"/>
      <c r="W12" s="83">
        <f t="shared" ref="W12:W17" si="7">L12+O12+R12</f>
        <v>580</v>
      </c>
      <c r="X12" s="87"/>
      <c r="Y12" s="84">
        <f t="shared" ref="Y12:Y17" si="8">ROUND(SUM(M12,P12,S12)/3,3)</f>
        <v>64.444000000000003</v>
      </c>
      <c r="Z12" s="88">
        <v>3</v>
      </c>
    </row>
    <row r="13" spans="1:26" s="89" customFormat="1" ht="46.5" customHeight="1">
      <c r="A13" s="82">
        <f t="shared" si="0"/>
        <v>2</v>
      </c>
      <c r="B13" s="24"/>
      <c r="C13" s="72"/>
      <c r="D13" s="242" t="s">
        <v>201</v>
      </c>
      <c r="E13" s="232" t="s">
        <v>202</v>
      </c>
      <c r="F13" s="80">
        <v>2</v>
      </c>
      <c r="G13" s="228" t="s">
        <v>204</v>
      </c>
      <c r="H13" s="229" t="s">
        <v>203</v>
      </c>
      <c r="I13" s="230" t="s">
        <v>89</v>
      </c>
      <c r="J13" s="80" t="s">
        <v>41</v>
      </c>
      <c r="K13" s="230" t="s">
        <v>174</v>
      </c>
      <c r="L13" s="83">
        <v>188</v>
      </c>
      <c r="M13" s="84">
        <f t="shared" si="1"/>
        <v>62.666666666666664</v>
      </c>
      <c r="N13" s="85">
        <f t="shared" si="2"/>
        <v>3</v>
      </c>
      <c r="O13" s="83">
        <v>190</v>
      </c>
      <c r="P13" s="84">
        <f t="shared" si="3"/>
        <v>63.333333333333336</v>
      </c>
      <c r="Q13" s="85">
        <f t="shared" si="4"/>
        <v>2</v>
      </c>
      <c r="R13" s="83">
        <v>196</v>
      </c>
      <c r="S13" s="84">
        <f t="shared" si="5"/>
        <v>65.333333333333329</v>
      </c>
      <c r="T13" s="85">
        <f t="shared" si="6"/>
        <v>2</v>
      </c>
      <c r="U13" s="86"/>
      <c r="V13" s="86"/>
      <c r="W13" s="83">
        <f t="shared" si="7"/>
        <v>574</v>
      </c>
      <c r="X13" s="87"/>
      <c r="Y13" s="84">
        <f t="shared" si="8"/>
        <v>63.777999999999999</v>
      </c>
      <c r="Z13" s="88" t="s">
        <v>44</v>
      </c>
    </row>
    <row r="14" spans="1:26" s="89" customFormat="1" ht="46.5" customHeight="1">
      <c r="A14" s="82">
        <f t="shared" si="0"/>
        <v>3</v>
      </c>
      <c r="B14" s="24"/>
      <c r="C14" s="72"/>
      <c r="D14" s="242" t="s">
        <v>201</v>
      </c>
      <c r="E14" s="232" t="s">
        <v>202</v>
      </c>
      <c r="F14" s="80">
        <v>2</v>
      </c>
      <c r="G14" s="228" t="s">
        <v>188</v>
      </c>
      <c r="H14" s="229" t="s">
        <v>189</v>
      </c>
      <c r="I14" s="230" t="s">
        <v>89</v>
      </c>
      <c r="J14" s="80" t="s">
        <v>41</v>
      </c>
      <c r="K14" s="230" t="s">
        <v>174</v>
      </c>
      <c r="L14" s="83">
        <v>187</v>
      </c>
      <c r="M14" s="84">
        <f t="shared" si="1"/>
        <v>62.333333333333336</v>
      </c>
      <c r="N14" s="85">
        <f t="shared" si="2"/>
        <v>4</v>
      </c>
      <c r="O14" s="83">
        <v>184</v>
      </c>
      <c r="P14" s="84">
        <f t="shared" si="3"/>
        <v>61.333333333333336</v>
      </c>
      <c r="Q14" s="85">
        <f t="shared" si="4"/>
        <v>4</v>
      </c>
      <c r="R14" s="83">
        <v>193</v>
      </c>
      <c r="S14" s="84">
        <f t="shared" si="5"/>
        <v>64.333333333333329</v>
      </c>
      <c r="T14" s="85">
        <f t="shared" si="6"/>
        <v>3</v>
      </c>
      <c r="U14" s="86"/>
      <c r="V14" s="86"/>
      <c r="W14" s="83">
        <f t="shared" si="7"/>
        <v>564</v>
      </c>
      <c r="X14" s="87"/>
      <c r="Y14" s="84">
        <f t="shared" si="8"/>
        <v>62.667000000000002</v>
      </c>
      <c r="Z14" s="88" t="s">
        <v>44</v>
      </c>
    </row>
    <row r="15" spans="1:26" s="89" customFormat="1" ht="46.5" customHeight="1">
      <c r="A15" s="82">
        <f t="shared" si="0"/>
        <v>4</v>
      </c>
      <c r="B15" s="24"/>
      <c r="C15" s="72"/>
      <c r="D15" s="283" t="s">
        <v>245</v>
      </c>
      <c r="E15" s="140" t="s">
        <v>84</v>
      </c>
      <c r="F15" s="143" t="s">
        <v>8</v>
      </c>
      <c r="G15" s="284" t="s">
        <v>247</v>
      </c>
      <c r="H15" s="120" t="s">
        <v>77</v>
      </c>
      <c r="I15" s="121" t="s">
        <v>78</v>
      </c>
      <c r="J15" s="76" t="s">
        <v>85</v>
      </c>
      <c r="K15" s="247" t="s">
        <v>223</v>
      </c>
      <c r="L15" s="83">
        <v>192</v>
      </c>
      <c r="M15" s="84">
        <f t="shared" si="1"/>
        <v>64</v>
      </c>
      <c r="N15" s="285">
        <f t="shared" si="2"/>
        <v>1</v>
      </c>
      <c r="O15" s="83">
        <v>184.5</v>
      </c>
      <c r="P15" s="84">
        <f t="shared" si="3"/>
        <v>61.5</v>
      </c>
      <c r="Q15" s="285">
        <f t="shared" si="4"/>
        <v>3</v>
      </c>
      <c r="R15" s="83">
        <v>186.5</v>
      </c>
      <c r="S15" s="84">
        <f t="shared" si="5"/>
        <v>62.166666666666664</v>
      </c>
      <c r="T15" s="285">
        <f t="shared" si="6"/>
        <v>4</v>
      </c>
      <c r="U15" s="286"/>
      <c r="V15" s="286"/>
      <c r="W15" s="83">
        <f t="shared" si="7"/>
        <v>563</v>
      </c>
      <c r="X15" s="87"/>
      <c r="Y15" s="84">
        <f t="shared" si="8"/>
        <v>62.555999999999997</v>
      </c>
      <c r="Z15" s="88" t="s">
        <v>44</v>
      </c>
    </row>
    <row r="16" spans="1:26" s="89" customFormat="1" ht="46.5" customHeight="1">
      <c r="A16" s="82">
        <f t="shared" si="0"/>
        <v>5</v>
      </c>
      <c r="B16" s="24"/>
      <c r="C16" s="72"/>
      <c r="D16" s="106" t="s">
        <v>169</v>
      </c>
      <c r="E16" s="120" t="s">
        <v>170</v>
      </c>
      <c r="F16" s="80">
        <v>3</v>
      </c>
      <c r="G16" s="122" t="s">
        <v>171</v>
      </c>
      <c r="H16" s="120" t="s">
        <v>172</v>
      </c>
      <c r="I16" s="121" t="s">
        <v>173</v>
      </c>
      <c r="J16" s="121" t="s">
        <v>89</v>
      </c>
      <c r="K16" s="80" t="s">
        <v>174</v>
      </c>
      <c r="L16" s="83">
        <v>178</v>
      </c>
      <c r="M16" s="84">
        <f t="shared" si="1"/>
        <v>59.333333333333336</v>
      </c>
      <c r="N16" s="85">
        <f t="shared" si="2"/>
        <v>5</v>
      </c>
      <c r="O16" s="83">
        <v>169</v>
      </c>
      <c r="P16" s="84">
        <f t="shared" si="3"/>
        <v>56.333333333333336</v>
      </c>
      <c r="Q16" s="85">
        <f t="shared" si="4"/>
        <v>6</v>
      </c>
      <c r="R16" s="83">
        <v>177</v>
      </c>
      <c r="S16" s="84">
        <f t="shared" si="5"/>
        <v>59</v>
      </c>
      <c r="T16" s="85">
        <f t="shared" si="6"/>
        <v>5</v>
      </c>
      <c r="U16" s="86"/>
      <c r="V16" s="86"/>
      <c r="W16" s="83">
        <f t="shared" si="7"/>
        <v>524</v>
      </c>
      <c r="X16" s="87"/>
      <c r="Y16" s="84">
        <f t="shared" si="8"/>
        <v>58.222000000000001</v>
      </c>
      <c r="Z16" s="88" t="s">
        <v>44</v>
      </c>
    </row>
    <row r="17" spans="1:26" s="125" customFormat="1" ht="46.5" customHeight="1">
      <c r="A17" s="82">
        <f t="shared" si="0"/>
        <v>6</v>
      </c>
      <c r="B17" s="24"/>
      <c r="C17" s="72"/>
      <c r="D17" s="123" t="s">
        <v>161</v>
      </c>
      <c r="E17" s="77" t="s">
        <v>100</v>
      </c>
      <c r="F17" s="79" t="s">
        <v>8</v>
      </c>
      <c r="G17" s="128" t="s">
        <v>97</v>
      </c>
      <c r="H17" s="162" t="s">
        <v>98</v>
      </c>
      <c r="I17" s="163" t="s">
        <v>99</v>
      </c>
      <c r="J17" s="163" t="s">
        <v>99</v>
      </c>
      <c r="K17" s="221" t="s">
        <v>160</v>
      </c>
      <c r="L17" s="83">
        <v>166.5</v>
      </c>
      <c r="M17" s="84">
        <f t="shared" si="1"/>
        <v>55.5</v>
      </c>
      <c r="N17" s="85">
        <f t="shared" si="2"/>
        <v>6</v>
      </c>
      <c r="O17" s="83">
        <v>179.5</v>
      </c>
      <c r="P17" s="84">
        <f t="shared" si="3"/>
        <v>59.833333333333336</v>
      </c>
      <c r="Q17" s="85">
        <f t="shared" si="4"/>
        <v>5</v>
      </c>
      <c r="R17" s="83">
        <v>167.5</v>
      </c>
      <c r="S17" s="84">
        <f t="shared" si="5"/>
        <v>55.833333333333336</v>
      </c>
      <c r="T17" s="85">
        <f t="shared" si="6"/>
        <v>6</v>
      </c>
      <c r="U17" s="86"/>
      <c r="V17" s="86"/>
      <c r="W17" s="83">
        <f t="shared" si="7"/>
        <v>513.5</v>
      </c>
      <c r="X17" s="87"/>
      <c r="Y17" s="84">
        <f t="shared" si="8"/>
        <v>57.055999999999997</v>
      </c>
      <c r="Z17" s="88" t="s">
        <v>44</v>
      </c>
    </row>
    <row r="18" spans="1:26" s="89" customFormat="1" ht="46.5" customHeight="1">
      <c r="A18" s="82"/>
      <c r="B18" s="24"/>
      <c r="C18" s="72"/>
      <c r="D18" s="123" t="s">
        <v>162</v>
      </c>
      <c r="E18" s="77"/>
      <c r="F18" s="79" t="s">
        <v>8</v>
      </c>
      <c r="G18" s="128" t="s">
        <v>97</v>
      </c>
      <c r="H18" s="162" t="s">
        <v>98</v>
      </c>
      <c r="I18" s="163" t="s">
        <v>99</v>
      </c>
      <c r="J18" s="163" t="s">
        <v>99</v>
      </c>
      <c r="K18" s="221" t="s">
        <v>160</v>
      </c>
      <c r="L18" s="310" t="s">
        <v>246</v>
      </c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2"/>
    </row>
    <row r="19" spans="1:26" s="25" customFormat="1" ht="49.5" customHeight="1">
      <c r="A19" s="26"/>
      <c r="B19" s="27"/>
      <c r="C19" s="28"/>
      <c r="D19" s="42"/>
      <c r="E19" s="3"/>
      <c r="F19" s="4"/>
      <c r="G19" s="5"/>
      <c r="H19" s="43"/>
      <c r="I19" s="44"/>
      <c r="J19" s="4"/>
      <c r="K19" s="6"/>
      <c r="L19" s="29"/>
      <c r="M19" s="30"/>
      <c r="N19" s="31"/>
      <c r="O19" s="29"/>
      <c r="P19" s="30"/>
      <c r="Q19" s="31"/>
      <c r="R19" s="29"/>
      <c r="S19" s="30"/>
      <c r="T19" s="31"/>
      <c r="U19" s="31"/>
      <c r="V19" s="31"/>
      <c r="W19" s="29"/>
      <c r="X19" s="32"/>
      <c r="Y19" s="30"/>
      <c r="Z19" s="33"/>
    </row>
    <row r="20" spans="1:26" ht="27" customHeight="1">
      <c r="A20" s="34"/>
      <c r="B20" s="34"/>
      <c r="C20" s="34"/>
      <c r="D20" s="34" t="s">
        <v>18</v>
      </c>
      <c r="E20" s="34"/>
      <c r="F20" s="34"/>
      <c r="G20" s="34"/>
      <c r="H20" s="34"/>
      <c r="J20" s="34"/>
      <c r="K20" s="133" t="s">
        <v>103</v>
      </c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27" customHeight="1">
      <c r="A21" s="34"/>
      <c r="B21" s="34"/>
      <c r="C21" s="34"/>
      <c r="D21" s="34"/>
      <c r="E21" s="34"/>
      <c r="F21" s="34"/>
      <c r="G21" s="34"/>
      <c r="H21" s="34"/>
      <c r="J21" s="34"/>
      <c r="K21" s="133"/>
      <c r="L21" s="35"/>
      <c r="M21" s="36"/>
      <c r="N21" s="34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27" customHeight="1">
      <c r="A22" s="34"/>
      <c r="B22" s="34"/>
      <c r="C22" s="34"/>
      <c r="D22" s="34" t="s">
        <v>11</v>
      </c>
      <c r="E22" s="34"/>
      <c r="F22" s="34"/>
      <c r="G22" s="34"/>
      <c r="H22" s="34"/>
      <c r="J22" s="34"/>
      <c r="K22" s="133" t="s">
        <v>88</v>
      </c>
      <c r="L22" s="35"/>
      <c r="M22" s="39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27" customHeight="1">
      <c r="A23" s="34"/>
      <c r="B23" s="34"/>
      <c r="C23" s="34"/>
      <c r="D23" s="34"/>
      <c r="E23" s="34"/>
      <c r="F23" s="34"/>
      <c r="G23" s="34"/>
      <c r="H23" s="34"/>
      <c r="J23" s="34"/>
      <c r="K23" s="1"/>
      <c r="L23" s="35"/>
      <c r="M23" s="36"/>
      <c r="N23" s="34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ht="27" customHeight="1">
      <c r="A24" s="34"/>
      <c r="B24" s="34"/>
      <c r="C24" s="34"/>
      <c r="D24" s="34" t="s">
        <v>46</v>
      </c>
      <c r="E24" s="34"/>
      <c r="F24" s="34"/>
      <c r="G24" s="34"/>
      <c r="H24" s="34"/>
      <c r="J24" s="34"/>
      <c r="K24" s="133" t="s">
        <v>121</v>
      </c>
      <c r="L24" s="35"/>
      <c r="M24" s="39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:26" s="45" customFormat="1" ht="11.25" hidden="1" customHeight="1">
      <c r="K25" s="7"/>
      <c r="L25" s="48"/>
      <c r="M25" s="47"/>
      <c r="O25" s="48"/>
      <c r="P25" s="47"/>
      <c r="R25" s="48"/>
      <c r="S25" s="47"/>
      <c r="Y25" s="47"/>
    </row>
  </sheetData>
  <protectedRanges>
    <protectedRange sqref="K16" name="Диапазон1_3_1_1_3_11_1_1_3_1_3_1_1_1_1_4_2_2_2_2_5_1_1"/>
  </protectedRanges>
  <sortState ref="A12:Z18">
    <sortCondition ref="A12:A18"/>
  </sortState>
  <mergeCells count="27">
    <mergeCell ref="A1:Z1"/>
    <mergeCell ref="A2:Z2"/>
    <mergeCell ref="A3:Z3"/>
    <mergeCell ref="A4:Z4"/>
    <mergeCell ref="A5:Z5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L18:Z18"/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</mergeCells>
  <pageMargins left="0.44" right="0.35" top="0.47" bottom="0.15748031496062992" header="0.48" footer="0.15748031496062992"/>
  <pageSetup paperSize="9"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view="pageBreakPreview" zoomScale="85" zoomScaleNormal="60" zoomScaleSheetLayoutView="85" workbookViewId="0">
      <selection activeCell="G15" sqref="G15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140625" style="8" customWidth="1"/>
    <col min="6" max="6" width="5.7109375" style="8" customWidth="1"/>
    <col min="7" max="7" width="35" style="8" customWidth="1"/>
    <col min="8" max="8" width="11.140625" style="8" customWidth="1"/>
    <col min="9" max="9" width="17.85546875" style="8" customWidth="1"/>
    <col min="10" max="10" width="12.7109375" style="8" hidden="1" customWidth="1"/>
    <col min="11" max="11" width="25.285156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9" style="8" customWidth="1"/>
    <col min="25" max="25" width="9.7109375" style="41" customWidth="1"/>
    <col min="26" max="26" width="7" style="8" customWidth="1"/>
    <col min="27" max="16384" width="9.140625" style="8"/>
  </cols>
  <sheetData>
    <row r="1" spans="1:26" ht="71.25" customHeight="1">
      <c r="A1" s="303" t="s">
        <v>125</v>
      </c>
      <c r="B1" s="303"/>
      <c r="C1" s="303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customHeight="1">
      <c r="A2" s="309" t="s">
        <v>114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9" customFormat="1" ht="15.95" customHeight="1">
      <c r="A3" s="305" t="s">
        <v>19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1:26" s="10" customFormat="1" ht="15.95" customHeight="1">
      <c r="A4" s="306" t="s">
        <v>31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spans="1:26" s="11" customFormat="1" ht="21" customHeight="1">
      <c r="A5" s="307" t="s">
        <v>105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6" s="11" customFormat="1" ht="28.5" hidden="1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s="94" customFormat="1" ht="18.75" customHeight="1">
      <c r="A7" s="302" t="s">
        <v>252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1:26" ht="3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s="17" customFormat="1" ht="15" customHeight="1">
      <c r="A9" s="91" t="s">
        <v>112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67" t="s">
        <v>115</v>
      </c>
      <c r="Z9" s="19"/>
    </row>
    <row r="10" spans="1:26" s="20" customFormat="1" ht="20.100000000000001" customHeight="1">
      <c r="A10" s="299" t="s">
        <v>30</v>
      </c>
      <c r="B10" s="300" t="s">
        <v>2</v>
      </c>
      <c r="C10" s="297" t="s">
        <v>14</v>
      </c>
      <c r="D10" s="301" t="s">
        <v>16</v>
      </c>
      <c r="E10" s="301" t="s">
        <v>3</v>
      </c>
      <c r="F10" s="299" t="s">
        <v>15</v>
      </c>
      <c r="G10" s="301" t="s">
        <v>17</v>
      </c>
      <c r="H10" s="301" t="s">
        <v>3</v>
      </c>
      <c r="I10" s="301" t="s">
        <v>4</v>
      </c>
      <c r="J10" s="60"/>
      <c r="K10" s="301" t="s">
        <v>6</v>
      </c>
      <c r="L10" s="294" t="s">
        <v>20</v>
      </c>
      <c r="M10" s="294"/>
      <c r="N10" s="294"/>
      <c r="O10" s="294" t="s">
        <v>21</v>
      </c>
      <c r="P10" s="294"/>
      <c r="Q10" s="294"/>
      <c r="R10" s="294" t="s">
        <v>45</v>
      </c>
      <c r="S10" s="294"/>
      <c r="T10" s="294"/>
      <c r="U10" s="295" t="s">
        <v>22</v>
      </c>
      <c r="V10" s="297" t="s">
        <v>23</v>
      </c>
      <c r="W10" s="299" t="s">
        <v>24</v>
      </c>
      <c r="X10" s="300" t="s">
        <v>248</v>
      </c>
      <c r="Y10" s="293" t="s">
        <v>26</v>
      </c>
      <c r="Z10" s="293" t="s">
        <v>27</v>
      </c>
    </row>
    <row r="11" spans="1:26" s="20" customFormat="1" ht="45" customHeight="1">
      <c r="A11" s="299"/>
      <c r="B11" s="300"/>
      <c r="C11" s="298"/>
      <c r="D11" s="301"/>
      <c r="E11" s="301"/>
      <c r="F11" s="299"/>
      <c r="G11" s="301"/>
      <c r="H11" s="301"/>
      <c r="I11" s="301"/>
      <c r="J11" s="60"/>
      <c r="K11" s="301"/>
      <c r="L11" s="21" t="s">
        <v>28</v>
      </c>
      <c r="M11" s="22" t="s">
        <v>29</v>
      </c>
      <c r="N11" s="23" t="s">
        <v>30</v>
      </c>
      <c r="O11" s="21" t="s">
        <v>28</v>
      </c>
      <c r="P11" s="22" t="s">
        <v>29</v>
      </c>
      <c r="Q11" s="23" t="s">
        <v>30</v>
      </c>
      <c r="R11" s="21" t="s">
        <v>28</v>
      </c>
      <c r="S11" s="22" t="s">
        <v>29</v>
      </c>
      <c r="T11" s="23" t="s">
        <v>30</v>
      </c>
      <c r="U11" s="296"/>
      <c r="V11" s="298"/>
      <c r="W11" s="299"/>
      <c r="X11" s="300"/>
      <c r="Y11" s="293"/>
      <c r="Z11" s="293"/>
    </row>
    <row r="12" spans="1:26" s="89" customFormat="1" ht="36.75" customHeight="1">
      <c r="A12" s="82">
        <f>RANK(Y12,Y$12:Y$21,0)</f>
        <v>1</v>
      </c>
      <c r="B12" s="24"/>
      <c r="C12" s="72"/>
      <c r="D12" s="211" t="s">
        <v>144</v>
      </c>
      <c r="E12" s="78" t="s">
        <v>145</v>
      </c>
      <c r="F12" s="143">
        <v>1</v>
      </c>
      <c r="G12" s="171" t="s">
        <v>146</v>
      </c>
      <c r="H12" s="212" t="s">
        <v>147</v>
      </c>
      <c r="I12" s="213" t="s">
        <v>148</v>
      </c>
      <c r="J12" s="214" t="s">
        <v>148</v>
      </c>
      <c r="K12" s="215" t="s">
        <v>149</v>
      </c>
      <c r="L12" s="83">
        <v>147</v>
      </c>
      <c r="M12" s="84">
        <f t="shared" ref="M12:M21" si="0">L12/2.2-IF($U12=1,0.5,IF($U12=2,1.5,0))</f>
        <v>66.818181818181813</v>
      </c>
      <c r="N12" s="85">
        <f t="shared" ref="N12:N21" si="1">RANK(M12,M$12:M$21,0)</f>
        <v>1</v>
      </c>
      <c r="O12" s="83">
        <v>152</v>
      </c>
      <c r="P12" s="84">
        <f t="shared" ref="P12:P21" si="2">O12/2.2-IF($U12=1,0.5,IF($U12=2,1.5,0))</f>
        <v>69.090909090909079</v>
      </c>
      <c r="Q12" s="85">
        <f t="shared" ref="Q12:Q21" si="3">RANK(P12,P$12:P$21,0)</f>
        <v>1</v>
      </c>
      <c r="R12" s="83">
        <v>141.5</v>
      </c>
      <c r="S12" s="84">
        <f t="shared" ref="S12:S21" si="4">R12/2.2-IF($U12=1,0.5,IF($U12=2,1.5,0))</f>
        <v>64.318181818181813</v>
      </c>
      <c r="T12" s="85">
        <f t="shared" ref="T12:T21" si="5">RANK(S12,S$12:S$21,0)</f>
        <v>2</v>
      </c>
      <c r="U12" s="86"/>
      <c r="V12" s="86"/>
      <c r="W12" s="83">
        <f t="shared" ref="W12:W21" si="6">L12+O12+R12</f>
        <v>440.5</v>
      </c>
      <c r="X12" s="287"/>
      <c r="Y12" s="84">
        <f t="shared" ref="Y12:Y21" si="7">ROUND(SUM(M12,P12,S12)/3,3)</f>
        <v>66.742000000000004</v>
      </c>
      <c r="Z12" s="88" t="s">
        <v>44</v>
      </c>
    </row>
    <row r="13" spans="1:26" s="89" customFormat="1" ht="36.75" customHeight="1">
      <c r="A13" s="82">
        <f>RANK(Y13,Y$12:Y$21,0)</f>
        <v>2</v>
      </c>
      <c r="B13" s="24"/>
      <c r="C13" s="72"/>
      <c r="D13" s="217" t="s">
        <v>158</v>
      </c>
      <c r="E13" s="78" t="s">
        <v>52</v>
      </c>
      <c r="F13" s="121" t="s">
        <v>8</v>
      </c>
      <c r="G13" s="128" t="s">
        <v>159</v>
      </c>
      <c r="H13" s="219" t="s">
        <v>80</v>
      </c>
      <c r="I13" s="220" t="s">
        <v>81</v>
      </c>
      <c r="J13" s="170" t="s">
        <v>41</v>
      </c>
      <c r="K13" s="92" t="s">
        <v>57</v>
      </c>
      <c r="L13" s="83">
        <v>144</v>
      </c>
      <c r="M13" s="84">
        <f t="shared" si="0"/>
        <v>65.454545454545453</v>
      </c>
      <c r="N13" s="85">
        <f t="shared" si="1"/>
        <v>3</v>
      </c>
      <c r="O13" s="83">
        <v>146.5</v>
      </c>
      <c r="P13" s="84">
        <f t="shared" si="2"/>
        <v>66.590909090909079</v>
      </c>
      <c r="Q13" s="85">
        <f t="shared" si="3"/>
        <v>2</v>
      </c>
      <c r="R13" s="83">
        <v>138.5</v>
      </c>
      <c r="S13" s="84">
        <f t="shared" si="4"/>
        <v>62.954545454545446</v>
      </c>
      <c r="T13" s="85">
        <f t="shared" si="5"/>
        <v>7</v>
      </c>
      <c r="U13" s="86"/>
      <c r="V13" s="86"/>
      <c r="W13" s="83">
        <f t="shared" si="6"/>
        <v>429</v>
      </c>
      <c r="X13" s="287">
        <v>65.454999999999998</v>
      </c>
      <c r="Y13" s="84">
        <f t="shared" si="7"/>
        <v>65</v>
      </c>
      <c r="Z13" s="88" t="s">
        <v>44</v>
      </c>
    </row>
    <row r="14" spans="1:26" s="89" customFormat="1" ht="36.75" customHeight="1">
      <c r="A14" s="82">
        <v>3</v>
      </c>
      <c r="B14" s="24"/>
      <c r="C14" s="72"/>
      <c r="D14" s="106" t="s">
        <v>227</v>
      </c>
      <c r="E14" s="120" t="s">
        <v>53</v>
      </c>
      <c r="F14" s="121" t="s">
        <v>8</v>
      </c>
      <c r="G14" s="122" t="s">
        <v>226</v>
      </c>
      <c r="H14" s="204" t="s">
        <v>69</v>
      </c>
      <c r="I14" s="205" t="s">
        <v>70</v>
      </c>
      <c r="J14" s="205" t="s">
        <v>71</v>
      </c>
      <c r="K14" s="80" t="s">
        <v>72</v>
      </c>
      <c r="L14" s="83">
        <v>145.5</v>
      </c>
      <c r="M14" s="84">
        <f t="shared" si="0"/>
        <v>66.136363636363626</v>
      </c>
      <c r="N14" s="85">
        <f t="shared" si="1"/>
        <v>2</v>
      </c>
      <c r="O14" s="83">
        <v>143.5</v>
      </c>
      <c r="P14" s="84">
        <f t="shared" si="2"/>
        <v>65.22727272727272</v>
      </c>
      <c r="Q14" s="85">
        <f t="shared" si="3"/>
        <v>3</v>
      </c>
      <c r="R14" s="83">
        <v>140</v>
      </c>
      <c r="S14" s="84">
        <f t="shared" si="4"/>
        <v>63.636363636363633</v>
      </c>
      <c r="T14" s="85">
        <f t="shared" si="5"/>
        <v>6</v>
      </c>
      <c r="U14" s="86"/>
      <c r="V14" s="86"/>
      <c r="W14" s="83">
        <f t="shared" si="6"/>
        <v>429</v>
      </c>
      <c r="X14" s="287">
        <v>65.227000000000004</v>
      </c>
      <c r="Y14" s="84">
        <f t="shared" si="7"/>
        <v>65</v>
      </c>
      <c r="Z14" s="88" t="s">
        <v>44</v>
      </c>
    </row>
    <row r="15" spans="1:26" s="89" customFormat="1" ht="36.75" customHeight="1">
      <c r="A15" s="82">
        <f t="shared" ref="A15:A21" si="8">RANK(Y15,Y$12:Y$21,0)</f>
        <v>4</v>
      </c>
      <c r="B15" s="24"/>
      <c r="C15" s="72"/>
      <c r="D15" s="233" t="s">
        <v>205</v>
      </c>
      <c r="E15" s="234" t="s">
        <v>206</v>
      </c>
      <c r="F15" s="141">
        <v>2</v>
      </c>
      <c r="G15" s="93" t="s">
        <v>207</v>
      </c>
      <c r="H15" s="81" t="s">
        <v>208</v>
      </c>
      <c r="I15" s="80" t="s">
        <v>173</v>
      </c>
      <c r="J15" s="80" t="s">
        <v>209</v>
      </c>
      <c r="K15" s="80" t="s">
        <v>174</v>
      </c>
      <c r="L15" s="83">
        <v>142.5</v>
      </c>
      <c r="M15" s="84">
        <f t="shared" si="0"/>
        <v>64.772727272727266</v>
      </c>
      <c r="N15" s="85">
        <f t="shared" si="1"/>
        <v>5</v>
      </c>
      <c r="O15" s="83">
        <v>140.5</v>
      </c>
      <c r="P15" s="84">
        <f t="shared" si="2"/>
        <v>63.86363636363636</v>
      </c>
      <c r="Q15" s="85">
        <f t="shared" si="3"/>
        <v>4</v>
      </c>
      <c r="R15" s="83">
        <v>142.5</v>
      </c>
      <c r="S15" s="84">
        <f t="shared" si="4"/>
        <v>64.772727272727266</v>
      </c>
      <c r="T15" s="85">
        <f t="shared" si="5"/>
        <v>1</v>
      </c>
      <c r="U15" s="86"/>
      <c r="V15" s="86"/>
      <c r="W15" s="83">
        <f t="shared" si="6"/>
        <v>425.5</v>
      </c>
      <c r="X15" s="287"/>
      <c r="Y15" s="84">
        <f t="shared" si="7"/>
        <v>64.47</v>
      </c>
      <c r="Z15" s="88" t="s">
        <v>44</v>
      </c>
    </row>
    <row r="16" spans="1:26" s="89" customFormat="1" ht="36.75" customHeight="1">
      <c r="A16" s="82">
        <f t="shared" si="8"/>
        <v>5</v>
      </c>
      <c r="B16" s="24"/>
      <c r="C16" s="72"/>
      <c r="D16" s="106" t="s">
        <v>156</v>
      </c>
      <c r="E16" s="120" t="s">
        <v>76</v>
      </c>
      <c r="F16" s="121" t="s">
        <v>8</v>
      </c>
      <c r="G16" s="122" t="s">
        <v>157</v>
      </c>
      <c r="H16" s="204" t="s">
        <v>73</v>
      </c>
      <c r="I16" s="205" t="s">
        <v>74</v>
      </c>
      <c r="J16" s="205" t="s">
        <v>71</v>
      </c>
      <c r="K16" s="104" t="s">
        <v>75</v>
      </c>
      <c r="L16" s="83">
        <v>144</v>
      </c>
      <c r="M16" s="84">
        <f t="shared" si="0"/>
        <v>65.454545454545453</v>
      </c>
      <c r="N16" s="85">
        <f t="shared" si="1"/>
        <v>3</v>
      </c>
      <c r="O16" s="83">
        <v>139.5</v>
      </c>
      <c r="P16" s="84">
        <f t="shared" si="2"/>
        <v>63.409090909090907</v>
      </c>
      <c r="Q16" s="85">
        <f t="shared" si="3"/>
        <v>6</v>
      </c>
      <c r="R16" s="83">
        <v>141.5</v>
      </c>
      <c r="S16" s="84">
        <f t="shared" si="4"/>
        <v>64.318181818181813</v>
      </c>
      <c r="T16" s="85">
        <f t="shared" si="5"/>
        <v>2</v>
      </c>
      <c r="U16" s="86"/>
      <c r="V16" s="86"/>
      <c r="W16" s="83">
        <f t="shared" si="6"/>
        <v>425</v>
      </c>
      <c r="X16" s="287"/>
      <c r="Y16" s="84">
        <f t="shared" si="7"/>
        <v>64.394000000000005</v>
      </c>
      <c r="Z16" s="88" t="s">
        <v>44</v>
      </c>
    </row>
    <row r="17" spans="1:26" s="89" customFormat="1" ht="36.75" customHeight="1">
      <c r="A17" s="82">
        <f t="shared" si="8"/>
        <v>6</v>
      </c>
      <c r="B17" s="24"/>
      <c r="C17" s="72"/>
      <c r="D17" s="106" t="s">
        <v>229</v>
      </c>
      <c r="E17" s="120" t="s">
        <v>231</v>
      </c>
      <c r="F17" s="121" t="s">
        <v>8</v>
      </c>
      <c r="G17" s="122" t="s">
        <v>230</v>
      </c>
      <c r="H17" s="120" t="s">
        <v>228</v>
      </c>
      <c r="I17" s="121" t="s">
        <v>79</v>
      </c>
      <c r="J17" s="121" t="s">
        <v>71</v>
      </c>
      <c r="K17" s="247" t="s">
        <v>223</v>
      </c>
      <c r="L17" s="83">
        <v>139.5</v>
      </c>
      <c r="M17" s="84">
        <f t="shared" si="0"/>
        <v>63.409090909090907</v>
      </c>
      <c r="N17" s="85">
        <f t="shared" si="1"/>
        <v>6</v>
      </c>
      <c r="O17" s="83">
        <v>140.5</v>
      </c>
      <c r="P17" s="84">
        <f t="shared" si="2"/>
        <v>63.86363636363636</v>
      </c>
      <c r="Q17" s="85">
        <f t="shared" si="3"/>
        <v>4</v>
      </c>
      <c r="R17" s="83">
        <v>141</v>
      </c>
      <c r="S17" s="84">
        <f t="shared" si="4"/>
        <v>64.090909090909079</v>
      </c>
      <c r="T17" s="85">
        <f t="shared" si="5"/>
        <v>4</v>
      </c>
      <c r="U17" s="86"/>
      <c r="V17" s="86"/>
      <c r="W17" s="83">
        <f t="shared" si="6"/>
        <v>421</v>
      </c>
      <c r="X17" s="287"/>
      <c r="Y17" s="84">
        <f t="shared" si="7"/>
        <v>63.787999999999997</v>
      </c>
      <c r="Z17" s="88" t="s">
        <v>44</v>
      </c>
    </row>
    <row r="18" spans="1:26" s="89" customFormat="1" ht="36.75" customHeight="1">
      <c r="A18" s="82">
        <f t="shared" si="8"/>
        <v>7</v>
      </c>
      <c r="B18" s="24"/>
      <c r="C18" s="72"/>
      <c r="D18" s="106" t="s">
        <v>167</v>
      </c>
      <c r="E18" s="166" t="s">
        <v>166</v>
      </c>
      <c r="F18" s="121" t="s">
        <v>8</v>
      </c>
      <c r="G18" s="122" t="s">
        <v>163</v>
      </c>
      <c r="H18" s="120" t="s">
        <v>164</v>
      </c>
      <c r="I18" s="121" t="s">
        <v>165</v>
      </c>
      <c r="J18" s="121" t="s">
        <v>41</v>
      </c>
      <c r="K18" s="79" t="s">
        <v>168</v>
      </c>
      <c r="L18" s="83">
        <v>138</v>
      </c>
      <c r="M18" s="84">
        <f t="shared" si="0"/>
        <v>62.72727272727272</v>
      </c>
      <c r="N18" s="85">
        <f t="shared" si="1"/>
        <v>8</v>
      </c>
      <c r="O18" s="83">
        <v>139.5</v>
      </c>
      <c r="P18" s="84">
        <f t="shared" si="2"/>
        <v>63.409090909090907</v>
      </c>
      <c r="Q18" s="85">
        <f t="shared" si="3"/>
        <v>6</v>
      </c>
      <c r="R18" s="83">
        <v>140.5</v>
      </c>
      <c r="S18" s="84">
        <f t="shared" si="4"/>
        <v>63.86363636363636</v>
      </c>
      <c r="T18" s="85">
        <f t="shared" si="5"/>
        <v>5</v>
      </c>
      <c r="U18" s="86"/>
      <c r="V18" s="86"/>
      <c r="W18" s="83">
        <f t="shared" si="6"/>
        <v>418</v>
      </c>
      <c r="X18" s="130"/>
      <c r="Y18" s="84">
        <f t="shared" si="7"/>
        <v>63.332999999999998</v>
      </c>
      <c r="Z18" s="88" t="s">
        <v>44</v>
      </c>
    </row>
    <row r="19" spans="1:26" s="89" customFormat="1" ht="36.75" customHeight="1">
      <c r="A19" s="82">
        <f t="shared" si="8"/>
        <v>8</v>
      </c>
      <c r="B19" s="24"/>
      <c r="C19" s="72"/>
      <c r="D19" s="106" t="s">
        <v>175</v>
      </c>
      <c r="E19" s="166" t="s">
        <v>176</v>
      </c>
      <c r="F19" s="121" t="s">
        <v>10</v>
      </c>
      <c r="G19" s="122" t="s">
        <v>183</v>
      </c>
      <c r="H19" s="120" t="s">
        <v>184</v>
      </c>
      <c r="I19" s="121" t="s">
        <v>185</v>
      </c>
      <c r="J19" s="121" t="s">
        <v>89</v>
      </c>
      <c r="K19" s="141" t="s">
        <v>174</v>
      </c>
      <c r="L19" s="83">
        <v>139</v>
      </c>
      <c r="M19" s="84">
        <f t="shared" si="0"/>
        <v>63.18181818181818</v>
      </c>
      <c r="N19" s="85">
        <f t="shared" si="1"/>
        <v>7</v>
      </c>
      <c r="O19" s="83">
        <v>139</v>
      </c>
      <c r="P19" s="84">
        <f t="shared" si="2"/>
        <v>63.18181818181818</v>
      </c>
      <c r="Q19" s="85">
        <f t="shared" si="3"/>
        <v>8</v>
      </c>
      <c r="R19" s="83">
        <v>132</v>
      </c>
      <c r="S19" s="84">
        <f t="shared" si="4"/>
        <v>59.999999999999993</v>
      </c>
      <c r="T19" s="85">
        <f t="shared" si="5"/>
        <v>10</v>
      </c>
      <c r="U19" s="86"/>
      <c r="V19" s="86"/>
      <c r="W19" s="83">
        <f t="shared" si="6"/>
        <v>410</v>
      </c>
      <c r="X19" s="287"/>
      <c r="Y19" s="84">
        <f t="shared" si="7"/>
        <v>62.121000000000002</v>
      </c>
      <c r="Z19" s="88" t="s">
        <v>44</v>
      </c>
    </row>
    <row r="20" spans="1:26" s="89" customFormat="1" ht="36.75" customHeight="1">
      <c r="A20" s="82">
        <f t="shared" si="8"/>
        <v>9</v>
      </c>
      <c r="B20" s="24"/>
      <c r="C20" s="72"/>
      <c r="D20" s="106" t="s">
        <v>181</v>
      </c>
      <c r="E20" s="120" t="s">
        <v>182</v>
      </c>
      <c r="F20" s="121">
        <v>3</v>
      </c>
      <c r="G20" s="122" t="s">
        <v>183</v>
      </c>
      <c r="H20" s="120" t="s">
        <v>184</v>
      </c>
      <c r="I20" s="121" t="s">
        <v>185</v>
      </c>
      <c r="J20" s="121" t="s">
        <v>89</v>
      </c>
      <c r="K20" s="141" t="s">
        <v>174</v>
      </c>
      <c r="L20" s="83">
        <v>137</v>
      </c>
      <c r="M20" s="84">
        <f t="shared" si="0"/>
        <v>61.772727272727266</v>
      </c>
      <c r="N20" s="85">
        <f t="shared" si="1"/>
        <v>9</v>
      </c>
      <c r="O20" s="83">
        <v>138.5</v>
      </c>
      <c r="P20" s="84">
        <f t="shared" si="2"/>
        <v>62.454545454545446</v>
      </c>
      <c r="Q20" s="85">
        <f t="shared" si="3"/>
        <v>9</v>
      </c>
      <c r="R20" s="83">
        <v>135</v>
      </c>
      <c r="S20" s="84">
        <f t="shared" si="4"/>
        <v>60.86363636363636</v>
      </c>
      <c r="T20" s="85">
        <f t="shared" si="5"/>
        <v>8</v>
      </c>
      <c r="U20" s="86">
        <v>1</v>
      </c>
      <c r="V20" s="86"/>
      <c r="W20" s="83">
        <f t="shared" si="6"/>
        <v>410.5</v>
      </c>
      <c r="X20" s="130"/>
      <c r="Y20" s="84">
        <f t="shared" si="7"/>
        <v>61.697000000000003</v>
      </c>
      <c r="Z20" s="88" t="s">
        <v>44</v>
      </c>
    </row>
    <row r="21" spans="1:26" s="125" customFormat="1" ht="36.75" customHeight="1">
      <c r="A21" s="82">
        <f t="shared" si="8"/>
        <v>10</v>
      </c>
      <c r="B21" s="24"/>
      <c r="C21" s="72"/>
      <c r="D21" s="233" t="s">
        <v>139</v>
      </c>
      <c r="E21" s="234"/>
      <c r="F21" s="80" t="s">
        <v>8</v>
      </c>
      <c r="G21" s="93" t="s">
        <v>140</v>
      </c>
      <c r="H21" s="210" t="s">
        <v>141</v>
      </c>
      <c r="I21" s="104" t="s">
        <v>142</v>
      </c>
      <c r="J21" s="104" t="s">
        <v>143</v>
      </c>
      <c r="K21" s="104" t="s">
        <v>155</v>
      </c>
      <c r="L21" s="83">
        <v>133.5</v>
      </c>
      <c r="M21" s="84">
        <f t="shared" si="0"/>
        <v>60.68181818181818</v>
      </c>
      <c r="N21" s="85">
        <f t="shared" si="1"/>
        <v>10</v>
      </c>
      <c r="O21" s="83">
        <v>134.5</v>
      </c>
      <c r="P21" s="84">
        <f t="shared" si="2"/>
        <v>61.136363636363633</v>
      </c>
      <c r="Q21" s="85">
        <f t="shared" si="3"/>
        <v>10</v>
      </c>
      <c r="R21" s="83">
        <v>133</v>
      </c>
      <c r="S21" s="84">
        <f t="shared" si="4"/>
        <v>60.454545454545446</v>
      </c>
      <c r="T21" s="85">
        <f t="shared" si="5"/>
        <v>9</v>
      </c>
      <c r="U21" s="86"/>
      <c r="V21" s="86"/>
      <c r="W21" s="83">
        <f t="shared" si="6"/>
        <v>401</v>
      </c>
      <c r="X21" s="287"/>
      <c r="Y21" s="84">
        <f t="shared" si="7"/>
        <v>60.758000000000003</v>
      </c>
      <c r="Z21" s="88" t="s">
        <v>44</v>
      </c>
    </row>
    <row r="22" spans="1:26" s="25" customFormat="1" ht="54" customHeight="1">
      <c r="A22" s="26"/>
      <c r="B22" s="27"/>
      <c r="C22" s="28"/>
      <c r="D22" s="42"/>
      <c r="E22" s="3"/>
      <c r="F22" s="4"/>
      <c r="G22" s="5"/>
      <c r="H22" s="43"/>
      <c r="I22" s="44"/>
      <c r="J22" s="4"/>
      <c r="K22" s="6"/>
      <c r="L22" s="29"/>
      <c r="M22" s="30"/>
      <c r="N22" s="31"/>
      <c r="O22" s="29"/>
      <c r="P22" s="30"/>
      <c r="Q22" s="31"/>
      <c r="R22" s="29"/>
      <c r="S22" s="30"/>
      <c r="T22" s="31"/>
      <c r="U22" s="31"/>
      <c r="V22" s="31"/>
      <c r="W22" s="29"/>
      <c r="X22" s="32"/>
      <c r="Y22" s="30"/>
      <c r="Z22" s="33"/>
    </row>
    <row r="23" spans="1:26" ht="23.25" customHeight="1">
      <c r="A23" s="34"/>
      <c r="B23" s="34"/>
      <c r="C23" s="34"/>
      <c r="D23" s="34" t="s">
        <v>18</v>
      </c>
      <c r="E23" s="34"/>
      <c r="F23" s="34"/>
      <c r="G23" s="34"/>
      <c r="H23" s="34"/>
      <c r="J23" s="34"/>
      <c r="K23" s="133" t="s">
        <v>103</v>
      </c>
      <c r="L23" s="35"/>
      <c r="M23" s="36"/>
      <c r="N23" s="34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ht="23.25" customHeight="1">
      <c r="A24" s="34"/>
      <c r="B24" s="34"/>
      <c r="C24" s="34"/>
      <c r="D24" s="34"/>
      <c r="E24" s="34"/>
      <c r="F24" s="34"/>
      <c r="G24" s="34"/>
      <c r="H24" s="34"/>
      <c r="J24" s="34"/>
      <c r="K24" s="133"/>
      <c r="L24" s="35"/>
      <c r="M24" s="36"/>
      <c r="N24" s="34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:26" ht="23.25" customHeight="1">
      <c r="A25" s="34"/>
      <c r="B25" s="34"/>
      <c r="C25" s="34"/>
      <c r="D25" s="34" t="s">
        <v>11</v>
      </c>
      <c r="E25" s="34"/>
      <c r="F25" s="34"/>
      <c r="G25" s="34"/>
      <c r="H25" s="34"/>
      <c r="J25" s="34"/>
      <c r="K25" s="133" t="s">
        <v>88</v>
      </c>
      <c r="L25" s="35"/>
      <c r="M25" s="39"/>
      <c r="O25" s="37"/>
      <c r="P25" s="38"/>
      <c r="Q25" s="34"/>
      <c r="R25" s="37"/>
      <c r="S25" s="38"/>
      <c r="T25" s="34"/>
      <c r="U25" s="34"/>
      <c r="V25" s="34"/>
      <c r="W25" s="34"/>
      <c r="X25" s="34"/>
      <c r="Y25" s="38"/>
      <c r="Z25" s="34"/>
    </row>
    <row r="26" spans="1:26" ht="23.25" customHeight="1">
      <c r="A26" s="34"/>
      <c r="B26" s="34"/>
      <c r="C26" s="34"/>
      <c r="D26" s="34"/>
      <c r="E26" s="34"/>
      <c r="F26" s="34"/>
      <c r="G26" s="34"/>
      <c r="H26" s="34"/>
      <c r="J26" s="34"/>
      <c r="K26" s="1"/>
      <c r="L26" s="35"/>
      <c r="M26" s="36"/>
      <c r="N26" s="34"/>
      <c r="O26" s="37"/>
      <c r="P26" s="38"/>
      <c r="Q26" s="34"/>
      <c r="R26" s="37"/>
      <c r="S26" s="38"/>
      <c r="T26" s="34"/>
      <c r="U26" s="34"/>
      <c r="V26" s="34"/>
      <c r="W26" s="34"/>
      <c r="X26" s="34"/>
      <c r="Y26" s="38"/>
      <c r="Z26" s="34"/>
    </row>
    <row r="27" spans="1:26" ht="23.25" customHeight="1">
      <c r="A27" s="34"/>
      <c r="B27" s="34"/>
      <c r="C27" s="34"/>
      <c r="D27" s="34" t="s">
        <v>46</v>
      </c>
      <c r="E27" s="34"/>
      <c r="F27" s="34"/>
      <c r="G27" s="34"/>
      <c r="H27" s="34"/>
      <c r="J27" s="34"/>
      <c r="K27" s="133" t="s">
        <v>121</v>
      </c>
      <c r="L27" s="35"/>
      <c r="M27" s="39"/>
      <c r="O27" s="37"/>
      <c r="P27" s="38"/>
      <c r="Q27" s="34"/>
      <c r="R27" s="37"/>
      <c r="S27" s="38"/>
      <c r="T27" s="34"/>
      <c r="U27" s="34"/>
      <c r="V27" s="34"/>
      <c r="W27" s="34"/>
      <c r="X27" s="34"/>
      <c r="Y27" s="38"/>
      <c r="Z27" s="34"/>
    </row>
    <row r="28" spans="1:26">
      <c r="D28" s="46"/>
    </row>
  </sheetData>
  <protectedRanges>
    <protectedRange sqref="K21" name="Диапазон1_3_1_1_3_11_1_1_3_1_3_1_1_1_1_4_2_2_2_2_5_3"/>
  </protectedRanges>
  <sortState ref="A12:Z21">
    <sortCondition ref="A12:A21"/>
  </sortState>
  <mergeCells count="26">
    <mergeCell ref="A1:Z1"/>
    <mergeCell ref="A3:Z3"/>
    <mergeCell ref="A4:Z4"/>
    <mergeCell ref="A5:Z5"/>
    <mergeCell ref="F10:F11"/>
    <mergeCell ref="G10:G11"/>
    <mergeCell ref="H10:H11"/>
    <mergeCell ref="I10:I11"/>
    <mergeCell ref="A6:Z6"/>
    <mergeCell ref="Y10:Y11"/>
    <mergeCell ref="Z10:Z11"/>
    <mergeCell ref="O10:Q10"/>
    <mergeCell ref="B10:B11"/>
    <mergeCell ref="C10:C11"/>
    <mergeCell ref="D10:D11"/>
    <mergeCell ref="A2:Z2"/>
    <mergeCell ref="E10:E11"/>
    <mergeCell ref="A7:Z7"/>
    <mergeCell ref="A10:A11"/>
    <mergeCell ref="X10:X11"/>
    <mergeCell ref="K10:K11"/>
    <mergeCell ref="R10:T10"/>
    <mergeCell ref="U10:U11"/>
    <mergeCell ref="V10:V11"/>
    <mergeCell ref="W10:W11"/>
    <mergeCell ref="L10:N10"/>
  </mergeCells>
  <phoneticPr fontId="48" type="noConversion"/>
  <pageMargins left="0.41" right="0.37" top="0.23" bottom="0.19" header="0.15748031496062992" footer="0.15748031496062992"/>
  <pageSetup paperSize="9" scale="62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view="pageBreakPreview" zoomScale="75" zoomScaleNormal="60" zoomScaleSheetLayoutView="75" workbookViewId="0">
      <selection activeCell="K13" sqref="K13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42578125" style="8" customWidth="1"/>
    <col min="6" max="6" width="5.85546875" style="8" customWidth="1"/>
    <col min="7" max="7" width="35.28515625" style="8" customWidth="1"/>
    <col min="8" max="8" width="13.42578125" style="8" customWidth="1"/>
    <col min="9" max="9" width="16.5703125" style="8" customWidth="1"/>
    <col min="10" max="10" width="12.7109375" style="8" hidden="1" customWidth="1"/>
    <col min="11" max="11" width="25.5703125" style="8" customWidth="1"/>
    <col min="12" max="12" width="8" style="40" customWidth="1"/>
    <col min="13" max="13" width="10.5703125" style="41" customWidth="1"/>
    <col min="14" max="14" width="6.85546875" style="8" customWidth="1"/>
    <col min="15" max="15" width="6.85546875" style="40" customWidth="1"/>
    <col min="16" max="16" width="6.85546875" style="41" customWidth="1"/>
    <col min="17" max="17" width="6.85546875" style="8" customWidth="1"/>
    <col min="18" max="18" width="6.85546875" style="40" customWidth="1"/>
    <col min="19" max="19" width="8.7109375" style="41" customWidth="1"/>
    <col min="20" max="20" width="10.5703125" style="8" customWidth="1"/>
    <col min="21" max="21" width="5.7109375" style="8" customWidth="1"/>
    <col min="22" max="23" width="4.42578125" style="8" customWidth="1"/>
    <col min="24" max="24" width="4.42578125" style="8" hidden="1" customWidth="1"/>
    <col min="25" max="25" width="4.42578125" style="41" customWidth="1"/>
    <col min="26" max="26" width="11.5703125" style="8" customWidth="1"/>
    <col min="27" max="27" width="9.140625" style="8" customWidth="1"/>
    <col min="28" max="16384" width="9.140625" style="8"/>
  </cols>
  <sheetData>
    <row r="1" spans="1:27" ht="69" customHeight="1">
      <c r="A1" s="303" t="s">
        <v>125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</row>
    <row r="2" spans="1:27" ht="18" customHeight="1">
      <c r="A2" s="332" t="s">
        <v>82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</row>
    <row r="3" spans="1:27" s="9" customFormat="1" ht="15.95" customHeight="1">
      <c r="A3" s="305" t="s">
        <v>19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</row>
    <row r="4" spans="1:27" s="10" customFormat="1" ht="27" customHeight="1">
      <c r="A4" s="306" t="s">
        <v>31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</row>
    <row r="5" spans="1:27" s="11" customFormat="1" ht="27" customHeight="1">
      <c r="A5" s="313" t="s">
        <v>66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</row>
    <row r="6" spans="1:27" s="107" customFormat="1" ht="18.75" customHeight="1">
      <c r="A6" s="302" t="s">
        <v>253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7" ht="3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7" s="17" customFormat="1" ht="15" customHeight="1">
      <c r="A8" s="91" t="s">
        <v>112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1"/>
      <c r="Z8" s="167" t="s">
        <v>115</v>
      </c>
    </row>
    <row r="9" spans="1:27" customFormat="1" ht="20.100000000000001" customHeight="1">
      <c r="A9" s="318" t="s">
        <v>30</v>
      </c>
      <c r="B9" s="323" t="s">
        <v>58</v>
      </c>
      <c r="C9" s="328" t="s">
        <v>14</v>
      </c>
      <c r="D9" s="319" t="s">
        <v>16</v>
      </c>
      <c r="E9" s="319" t="s">
        <v>3</v>
      </c>
      <c r="F9" s="318" t="s">
        <v>15</v>
      </c>
      <c r="G9" s="319" t="s">
        <v>17</v>
      </c>
      <c r="H9" s="319" t="s">
        <v>3</v>
      </c>
      <c r="I9" s="319" t="s">
        <v>4</v>
      </c>
      <c r="J9" s="108"/>
      <c r="K9" s="319" t="s">
        <v>6</v>
      </c>
      <c r="L9" s="330" t="s">
        <v>54</v>
      </c>
      <c r="M9" s="330"/>
      <c r="N9" s="330"/>
      <c r="O9" s="320" t="s">
        <v>250</v>
      </c>
      <c r="P9" s="321"/>
      <c r="Q9" s="321"/>
      <c r="R9" s="321"/>
      <c r="S9" s="321"/>
      <c r="T9" s="321"/>
      <c r="U9" s="322"/>
      <c r="V9" s="323" t="s">
        <v>22</v>
      </c>
      <c r="W9" s="325" t="s">
        <v>23</v>
      </c>
      <c r="X9" s="318"/>
      <c r="Y9" s="323" t="s">
        <v>59</v>
      </c>
      <c r="Z9" s="331" t="s">
        <v>26</v>
      </c>
      <c r="AA9" s="331" t="s">
        <v>27</v>
      </c>
    </row>
    <row r="10" spans="1:27" customFormat="1" ht="20.100000000000001" customHeight="1">
      <c r="A10" s="318"/>
      <c r="B10" s="323"/>
      <c r="C10" s="326"/>
      <c r="D10" s="319"/>
      <c r="E10" s="319"/>
      <c r="F10" s="318"/>
      <c r="G10" s="319"/>
      <c r="H10" s="319"/>
      <c r="I10" s="319"/>
      <c r="J10" s="108"/>
      <c r="K10" s="319"/>
      <c r="L10" s="330" t="s">
        <v>60</v>
      </c>
      <c r="M10" s="330"/>
      <c r="N10" s="330"/>
      <c r="O10" s="320" t="s">
        <v>61</v>
      </c>
      <c r="P10" s="321"/>
      <c r="Q10" s="321"/>
      <c r="R10" s="321"/>
      <c r="S10" s="321"/>
      <c r="T10" s="321"/>
      <c r="U10" s="322"/>
      <c r="V10" s="324"/>
      <c r="W10" s="326"/>
      <c r="X10" s="318"/>
      <c r="Y10" s="323"/>
      <c r="Z10" s="331"/>
      <c r="AA10" s="331"/>
    </row>
    <row r="11" spans="1:27" customFormat="1" ht="69" customHeight="1">
      <c r="A11" s="318"/>
      <c r="B11" s="323"/>
      <c r="C11" s="329"/>
      <c r="D11" s="319"/>
      <c r="E11" s="319"/>
      <c r="F11" s="318"/>
      <c r="G11" s="319"/>
      <c r="H11" s="319"/>
      <c r="I11" s="319"/>
      <c r="J11" s="108"/>
      <c r="K11" s="319"/>
      <c r="L11" s="109" t="s">
        <v>28</v>
      </c>
      <c r="M11" s="110" t="s">
        <v>29</v>
      </c>
      <c r="N11" s="109" t="s">
        <v>30</v>
      </c>
      <c r="O11" s="111" t="s">
        <v>62</v>
      </c>
      <c r="P11" s="111" t="s">
        <v>63</v>
      </c>
      <c r="Q11" s="111" t="s">
        <v>64</v>
      </c>
      <c r="R11" s="111" t="s">
        <v>65</v>
      </c>
      <c r="S11" s="110" t="s">
        <v>28</v>
      </c>
      <c r="T11" s="109" t="s">
        <v>29</v>
      </c>
      <c r="U11" s="109" t="s">
        <v>30</v>
      </c>
      <c r="V11" s="323"/>
      <c r="W11" s="327"/>
      <c r="X11" s="318"/>
      <c r="Y11" s="323"/>
      <c r="Z11" s="331"/>
      <c r="AA11" s="331"/>
    </row>
    <row r="12" spans="1:27" s="119" customFormat="1" ht="50.25" customHeight="1">
      <c r="A12" s="112">
        <f>RANK(Z12,Z$12:Z$17,0)</f>
        <v>1</v>
      </c>
      <c r="B12" s="113"/>
      <c r="C12" s="72"/>
      <c r="D12" s="244" t="s">
        <v>137</v>
      </c>
      <c r="E12" s="120" t="s">
        <v>138</v>
      </c>
      <c r="F12" s="243" t="s">
        <v>8</v>
      </c>
      <c r="G12" s="122" t="s">
        <v>133</v>
      </c>
      <c r="H12" s="120" t="s">
        <v>134</v>
      </c>
      <c r="I12" s="121" t="s">
        <v>135</v>
      </c>
      <c r="J12" s="121" t="s">
        <v>136</v>
      </c>
      <c r="K12" s="104" t="s">
        <v>254</v>
      </c>
      <c r="L12" s="114">
        <v>134</v>
      </c>
      <c r="M12" s="115">
        <f>L12/2</f>
        <v>67</v>
      </c>
      <c r="N12" s="85">
        <f>RANK(M12,M$12:M$17,0)</f>
        <v>1</v>
      </c>
      <c r="O12" s="116">
        <v>6.9</v>
      </c>
      <c r="P12" s="116">
        <v>7.6</v>
      </c>
      <c r="Q12" s="116">
        <v>6.7</v>
      </c>
      <c r="R12" s="116">
        <v>7</v>
      </c>
      <c r="S12" s="114">
        <f>O12+P12+Q12+R12</f>
        <v>28.2</v>
      </c>
      <c r="T12" s="115">
        <f>S12/0.4</f>
        <v>70.5</v>
      </c>
      <c r="U12" s="85">
        <f>RANK(T12,T$12:T$17,0)</f>
        <v>1</v>
      </c>
      <c r="V12" s="117"/>
      <c r="W12" s="117"/>
      <c r="X12" s="118"/>
      <c r="Y12" s="118"/>
      <c r="Z12" s="115">
        <f>(M12+T12)/2-IF($V12=1,0.5,IF($V12=2,1.5,0))</f>
        <v>68.75</v>
      </c>
      <c r="AA12" s="126" t="s">
        <v>10</v>
      </c>
    </row>
    <row r="13" spans="1:27" s="119" customFormat="1" ht="50.25" customHeight="1">
      <c r="A13" s="112">
        <f>RANK(Z13,Z$12:Z$17,0)</f>
        <v>2</v>
      </c>
      <c r="B13" s="113"/>
      <c r="C13" s="72"/>
      <c r="D13" s="245" t="s">
        <v>219</v>
      </c>
      <c r="E13" s="140" t="s">
        <v>224</v>
      </c>
      <c r="F13" s="246" t="s">
        <v>8</v>
      </c>
      <c r="G13" s="239" t="s">
        <v>220</v>
      </c>
      <c r="H13" s="81" t="s">
        <v>221</v>
      </c>
      <c r="I13" s="240" t="s">
        <v>222</v>
      </c>
      <c r="J13" s="240" t="s">
        <v>222</v>
      </c>
      <c r="K13" s="247" t="s">
        <v>223</v>
      </c>
      <c r="L13" s="114">
        <v>128</v>
      </c>
      <c r="M13" s="115">
        <f>L13/2</f>
        <v>64</v>
      </c>
      <c r="N13" s="85">
        <f>RANK(M13,M$12:M$17,0)</f>
        <v>2</v>
      </c>
      <c r="O13" s="116">
        <v>6.7</v>
      </c>
      <c r="P13" s="116">
        <v>6.8</v>
      </c>
      <c r="Q13" s="116">
        <v>6.5</v>
      </c>
      <c r="R13" s="116">
        <v>6.9</v>
      </c>
      <c r="S13" s="114">
        <f>O13+P13+Q13+R13</f>
        <v>26.9</v>
      </c>
      <c r="T13" s="115">
        <f>S13/0.4</f>
        <v>67.249999999999986</v>
      </c>
      <c r="U13" s="85">
        <f>RANK(T13,T$12:T$17,0)</f>
        <v>4</v>
      </c>
      <c r="V13" s="117"/>
      <c r="W13" s="117"/>
      <c r="X13" s="118"/>
      <c r="Y13" s="118"/>
      <c r="Z13" s="115">
        <f>(M13+T13)/2-IF($V13=1,0.5,IF($V13=2,1.5,0))</f>
        <v>65.625</v>
      </c>
      <c r="AA13" s="126" t="s">
        <v>10</v>
      </c>
    </row>
    <row r="14" spans="1:27" s="119" customFormat="1" ht="50.25" customHeight="1">
      <c r="A14" s="112">
        <f>RANK(Z14,Z$12:Z$17,0)</f>
        <v>2</v>
      </c>
      <c r="B14" s="113"/>
      <c r="C14" s="72"/>
      <c r="D14" s="106" t="s">
        <v>191</v>
      </c>
      <c r="E14" s="120" t="s">
        <v>192</v>
      </c>
      <c r="F14" s="121" t="s">
        <v>9</v>
      </c>
      <c r="G14" s="122" t="s">
        <v>195</v>
      </c>
      <c r="H14" s="120" t="s">
        <v>193</v>
      </c>
      <c r="I14" s="121" t="s">
        <v>194</v>
      </c>
      <c r="J14" s="121" t="s">
        <v>89</v>
      </c>
      <c r="K14" s="80" t="s">
        <v>174</v>
      </c>
      <c r="L14" s="114">
        <v>123.5</v>
      </c>
      <c r="M14" s="115">
        <f>L14/2</f>
        <v>61.75</v>
      </c>
      <c r="N14" s="85">
        <f>RANK(M14,M$12:M$17,0)</f>
        <v>4</v>
      </c>
      <c r="O14" s="116">
        <v>7.1</v>
      </c>
      <c r="P14" s="116">
        <v>7.2</v>
      </c>
      <c r="Q14" s="116">
        <v>6.6</v>
      </c>
      <c r="R14" s="116">
        <v>6.9</v>
      </c>
      <c r="S14" s="114">
        <f>O14+P14+Q14+R14</f>
        <v>27.799999999999997</v>
      </c>
      <c r="T14" s="115">
        <f>S14/0.4</f>
        <v>69.499999999999986</v>
      </c>
      <c r="U14" s="85">
        <f>RANK(T14,T$12:T$17,0)</f>
        <v>3</v>
      </c>
      <c r="V14" s="117"/>
      <c r="W14" s="117"/>
      <c r="X14" s="118"/>
      <c r="Y14" s="118"/>
      <c r="Z14" s="115">
        <f>(M14+T14)/2-IF($V14=1,0.5,IF($V14=2,1.5,0))</f>
        <v>65.625</v>
      </c>
      <c r="AA14" s="126" t="s">
        <v>10</v>
      </c>
    </row>
    <row r="15" spans="1:27" s="119" customFormat="1" ht="50.25" customHeight="1">
      <c r="A15" s="112">
        <f>RANK(Z15,Z$12:Z$17,0)</f>
        <v>4</v>
      </c>
      <c r="B15" s="113"/>
      <c r="C15" s="72"/>
      <c r="D15" s="106" t="s">
        <v>199</v>
      </c>
      <c r="E15" s="120" t="s">
        <v>200</v>
      </c>
      <c r="F15" s="121" t="s">
        <v>51</v>
      </c>
      <c r="G15" s="122" t="s">
        <v>196</v>
      </c>
      <c r="H15" s="120" t="s">
        <v>197</v>
      </c>
      <c r="I15" s="121" t="s">
        <v>89</v>
      </c>
      <c r="J15" s="121" t="s">
        <v>89</v>
      </c>
      <c r="K15" s="80" t="s">
        <v>174</v>
      </c>
      <c r="L15" s="114">
        <v>121.5</v>
      </c>
      <c r="M15" s="115">
        <f>L15/2</f>
        <v>60.75</v>
      </c>
      <c r="N15" s="85">
        <f>RANK(M15,M$12:M$17,0)</f>
        <v>5</v>
      </c>
      <c r="O15" s="116">
        <v>7.2</v>
      </c>
      <c r="P15" s="116">
        <v>7.4</v>
      </c>
      <c r="Q15" s="116">
        <v>6.5</v>
      </c>
      <c r="R15" s="116">
        <v>6.9</v>
      </c>
      <c r="S15" s="114">
        <f>O15+P15+Q15+R15</f>
        <v>28</v>
      </c>
      <c r="T15" s="115">
        <f>S15/0.4</f>
        <v>70</v>
      </c>
      <c r="U15" s="85">
        <f>RANK(T15,T$12:T$17,0)</f>
        <v>2</v>
      </c>
      <c r="V15" s="117"/>
      <c r="W15" s="117"/>
      <c r="X15" s="118"/>
      <c r="Y15" s="118"/>
      <c r="Z15" s="115">
        <f>(M15+T15)/2-IF($V15=1,0.5,IF($V15=2,1.5,0))</f>
        <v>65.375</v>
      </c>
      <c r="AA15" s="126" t="s">
        <v>10</v>
      </c>
    </row>
    <row r="16" spans="1:27" s="119" customFormat="1" ht="50.25" customHeight="1">
      <c r="A16" s="112">
        <f>RANK(Z16,Z$12:Z$17,0)</f>
        <v>5</v>
      </c>
      <c r="B16" s="113"/>
      <c r="C16" s="72"/>
      <c r="D16" s="106" t="s">
        <v>186</v>
      </c>
      <c r="E16" s="120" t="s">
        <v>187</v>
      </c>
      <c r="F16" s="121" t="s">
        <v>10</v>
      </c>
      <c r="G16" s="228" t="s">
        <v>190</v>
      </c>
      <c r="H16" s="229" t="s">
        <v>189</v>
      </c>
      <c r="I16" s="230" t="s">
        <v>89</v>
      </c>
      <c r="J16" s="121" t="s">
        <v>89</v>
      </c>
      <c r="K16" s="80" t="s">
        <v>174</v>
      </c>
      <c r="L16" s="114">
        <v>126</v>
      </c>
      <c r="M16" s="115">
        <f>L16/2</f>
        <v>63</v>
      </c>
      <c r="N16" s="85">
        <f>RANK(M16,M$12:M$17,0)</f>
        <v>3</v>
      </c>
      <c r="O16" s="116">
        <v>6.5</v>
      </c>
      <c r="P16" s="116">
        <v>6.5</v>
      </c>
      <c r="Q16" s="116">
        <v>6.2</v>
      </c>
      <c r="R16" s="116">
        <v>6.5</v>
      </c>
      <c r="S16" s="114">
        <f>O16+P16+Q16+R16</f>
        <v>25.7</v>
      </c>
      <c r="T16" s="115">
        <f>S16/0.4</f>
        <v>64.25</v>
      </c>
      <c r="U16" s="85">
        <f>RANK(T16,T$12:T$17,0)</f>
        <v>5</v>
      </c>
      <c r="V16" s="117"/>
      <c r="W16" s="117"/>
      <c r="X16" s="118"/>
      <c r="Y16" s="118"/>
      <c r="Z16" s="115">
        <f>(M16+T16)/2-IF($V16=1,0.5,IF($V16=2,1.5,0))</f>
        <v>63.625</v>
      </c>
      <c r="AA16" s="126" t="s">
        <v>10</v>
      </c>
    </row>
    <row r="17" spans="1:27" s="119" customFormat="1" ht="50.25" customHeight="1">
      <c r="A17" s="112"/>
      <c r="B17" s="113"/>
      <c r="C17" s="72"/>
      <c r="D17" s="106" t="s">
        <v>198</v>
      </c>
      <c r="E17" s="120"/>
      <c r="F17" s="121" t="s">
        <v>8</v>
      </c>
      <c r="G17" s="122" t="s">
        <v>196</v>
      </c>
      <c r="H17" s="120" t="s">
        <v>197</v>
      </c>
      <c r="I17" s="121" t="s">
        <v>89</v>
      </c>
      <c r="J17" s="121" t="s">
        <v>89</v>
      </c>
      <c r="K17" s="80" t="s">
        <v>174</v>
      </c>
      <c r="L17" s="315" t="s">
        <v>251</v>
      </c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7"/>
    </row>
    <row r="18" spans="1:27" s="25" customFormat="1" ht="65.25" customHeight="1">
      <c r="A18" s="26"/>
      <c r="B18" s="27"/>
      <c r="C18" s="28"/>
      <c r="D18" s="42"/>
      <c r="E18" s="3"/>
      <c r="F18" s="4"/>
      <c r="G18" s="5"/>
      <c r="H18" s="43"/>
      <c r="I18" s="44"/>
      <c r="J18" s="4"/>
      <c r="K18" s="6"/>
      <c r="L18" s="29"/>
      <c r="M18" s="30"/>
      <c r="N18" s="31"/>
      <c r="O18" s="29"/>
      <c r="P18" s="30"/>
      <c r="Q18" s="31"/>
      <c r="R18" s="29"/>
      <c r="S18" s="30"/>
      <c r="T18" s="31"/>
      <c r="U18" s="31"/>
      <c r="V18" s="31"/>
      <c r="W18" s="29"/>
      <c r="X18" s="32"/>
      <c r="Y18" s="30"/>
      <c r="Z18" s="33"/>
    </row>
    <row r="19" spans="1:27" ht="27" customHeight="1">
      <c r="A19" s="34"/>
      <c r="B19" s="34"/>
      <c r="C19" s="34"/>
      <c r="D19" s="34" t="s">
        <v>18</v>
      </c>
      <c r="E19" s="34"/>
      <c r="F19" s="34"/>
      <c r="G19" s="34"/>
      <c r="H19" s="34"/>
      <c r="J19" s="34"/>
      <c r="K19" s="133" t="s">
        <v>103</v>
      </c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7" ht="27" customHeight="1">
      <c r="A20" s="34"/>
      <c r="B20" s="34"/>
      <c r="C20" s="34"/>
      <c r="D20" s="34"/>
      <c r="E20" s="34"/>
      <c r="F20" s="34"/>
      <c r="G20" s="34"/>
      <c r="H20" s="34"/>
      <c r="J20" s="34"/>
      <c r="K20" s="133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7" ht="27" customHeight="1">
      <c r="A21" s="34"/>
      <c r="B21" s="34"/>
      <c r="C21" s="34"/>
      <c r="D21" s="34" t="s">
        <v>11</v>
      </c>
      <c r="E21" s="34"/>
      <c r="F21" s="34"/>
      <c r="G21" s="34"/>
      <c r="H21" s="34"/>
      <c r="J21" s="34"/>
      <c r="K21" s="133" t="s">
        <v>88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7" ht="27" customHeight="1">
      <c r="A22" s="34"/>
      <c r="B22" s="34"/>
      <c r="C22" s="34"/>
      <c r="D22" s="34"/>
      <c r="E22" s="34"/>
      <c r="F22" s="34"/>
      <c r="G22" s="34"/>
      <c r="H22" s="34"/>
      <c r="J22" s="34"/>
      <c r="K22" s="1"/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7" ht="27" customHeight="1">
      <c r="A23" s="34"/>
      <c r="B23" s="34"/>
      <c r="C23" s="34"/>
      <c r="D23" s="34" t="s">
        <v>46</v>
      </c>
      <c r="E23" s="34"/>
      <c r="F23" s="34"/>
      <c r="G23" s="34"/>
      <c r="H23" s="34"/>
      <c r="J23" s="34"/>
      <c r="K23" s="133" t="s">
        <v>121</v>
      </c>
      <c r="L23" s="35"/>
      <c r="M23" s="39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</sheetData>
  <protectedRanges>
    <protectedRange sqref="K14" name="Диапазон1_3_1_1_3_11_1_1_3_1_3_1_1_1_1_4_2_2_2_2_5_1"/>
  </protectedRanges>
  <sortState ref="A12:AA16">
    <sortCondition ref="A12:A16"/>
  </sortState>
  <mergeCells count="27">
    <mergeCell ref="A1:AA1"/>
    <mergeCell ref="A9:A11"/>
    <mergeCell ref="B9:B11"/>
    <mergeCell ref="C9:C11"/>
    <mergeCell ref="D9:D11"/>
    <mergeCell ref="E9:E11"/>
    <mergeCell ref="L9:N9"/>
    <mergeCell ref="Z9:Z11"/>
    <mergeCell ref="AA9:AA11"/>
    <mergeCell ref="L10:N10"/>
    <mergeCell ref="O10:U10"/>
    <mergeCell ref="A2:AA2"/>
    <mergeCell ref="A4:AA4"/>
    <mergeCell ref="A3:AA3"/>
    <mergeCell ref="A6:AA6"/>
    <mergeCell ref="A5:AA5"/>
    <mergeCell ref="L17:AA17"/>
    <mergeCell ref="F9:F11"/>
    <mergeCell ref="G9:G11"/>
    <mergeCell ref="H9:H11"/>
    <mergeCell ref="I9:I11"/>
    <mergeCell ref="K9:K11"/>
    <mergeCell ref="O9:U9"/>
    <mergeCell ref="V9:V11"/>
    <mergeCell ref="W9:W11"/>
    <mergeCell ref="X9:X11"/>
    <mergeCell ref="Y9:Y11"/>
  </mergeCells>
  <pageMargins left="0.42" right="0.37" top="0.39" bottom="0.15748031496062992" header="0.23622047244094491" footer="0.15748031496062992"/>
  <pageSetup paperSize="9" scale="5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view="pageBreakPreview" zoomScale="75" zoomScaleNormal="60" zoomScaleSheetLayoutView="75" workbookViewId="0">
      <selection activeCell="T14" sqref="T14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42578125" style="8" customWidth="1"/>
    <col min="6" max="6" width="5.85546875" style="8" customWidth="1"/>
    <col min="7" max="7" width="35.28515625" style="8" customWidth="1"/>
    <col min="8" max="8" width="13.42578125" style="8" customWidth="1"/>
    <col min="9" max="9" width="16.5703125" style="8" customWidth="1"/>
    <col min="10" max="10" width="12.7109375" style="8" hidden="1" customWidth="1"/>
    <col min="11" max="11" width="25.5703125" style="8" customWidth="1"/>
    <col min="12" max="12" width="8" style="40" customWidth="1"/>
    <col min="13" max="13" width="10.5703125" style="41" customWidth="1"/>
    <col min="14" max="14" width="6.85546875" style="8" customWidth="1"/>
    <col min="15" max="15" width="6.85546875" style="40" customWidth="1"/>
    <col min="16" max="16" width="6.85546875" style="41" customWidth="1"/>
    <col min="17" max="17" width="6.85546875" style="8" customWidth="1"/>
    <col min="18" max="18" width="6.85546875" style="40" customWidth="1"/>
    <col min="19" max="19" width="8.7109375" style="41" customWidth="1"/>
    <col min="20" max="20" width="10.5703125" style="8" customWidth="1"/>
    <col min="21" max="21" width="5.7109375" style="8" customWidth="1"/>
    <col min="22" max="23" width="4.42578125" style="8" customWidth="1"/>
    <col min="24" max="24" width="4.42578125" style="8" hidden="1" customWidth="1"/>
    <col min="25" max="25" width="4.42578125" style="41" customWidth="1"/>
    <col min="26" max="26" width="11.5703125" style="8" customWidth="1"/>
    <col min="27" max="27" width="9.140625" style="8" customWidth="1"/>
    <col min="28" max="16384" width="9.140625" style="8"/>
  </cols>
  <sheetData>
    <row r="1" spans="1:27" ht="73.5" customHeight="1">
      <c r="A1" s="303" t="s">
        <v>113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</row>
    <row r="2" spans="1:27" ht="18" customHeight="1">
      <c r="A2" s="332" t="s">
        <v>82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</row>
    <row r="3" spans="1:27" s="9" customFormat="1" ht="15.95" customHeight="1">
      <c r="A3" s="305" t="s">
        <v>19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</row>
    <row r="4" spans="1:27" s="10" customFormat="1" ht="27" customHeight="1">
      <c r="A4" s="306" t="s">
        <v>31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</row>
    <row r="5" spans="1:27" s="11" customFormat="1" ht="27" customHeight="1">
      <c r="A5" s="313" t="s">
        <v>242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</row>
    <row r="6" spans="1:27" s="107" customFormat="1" ht="18.75" customHeight="1">
      <c r="A6" s="302" t="s">
        <v>253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7" ht="3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</row>
    <row r="8" spans="1:27" s="17" customFormat="1" ht="15" customHeight="1">
      <c r="A8" s="91" t="s">
        <v>112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1"/>
      <c r="Z8" s="167" t="s">
        <v>115</v>
      </c>
    </row>
    <row r="9" spans="1:27" s="173" customFormat="1" ht="20.100000000000001" customHeight="1">
      <c r="A9" s="318" t="s">
        <v>30</v>
      </c>
      <c r="B9" s="323" t="s">
        <v>58</v>
      </c>
      <c r="C9" s="328" t="s">
        <v>14</v>
      </c>
      <c r="D9" s="319" t="s">
        <v>16</v>
      </c>
      <c r="E9" s="319" t="s">
        <v>3</v>
      </c>
      <c r="F9" s="318" t="s">
        <v>15</v>
      </c>
      <c r="G9" s="319" t="s">
        <v>17</v>
      </c>
      <c r="H9" s="319" t="s">
        <v>3</v>
      </c>
      <c r="I9" s="319" t="s">
        <v>4</v>
      </c>
      <c r="J9" s="174"/>
      <c r="K9" s="319" t="s">
        <v>6</v>
      </c>
      <c r="L9" s="330" t="s">
        <v>54</v>
      </c>
      <c r="M9" s="330"/>
      <c r="N9" s="330"/>
      <c r="O9" s="320" t="s">
        <v>250</v>
      </c>
      <c r="P9" s="321"/>
      <c r="Q9" s="321"/>
      <c r="R9" s="321"/>
      <c r="S9" s="321"/>
      <c r="T9" s="321"/>
      <c r="U9" s="322"/>
      <c r="V9" s="323" t="s">
        <v>22</v>
      </c>
      <c r="W9" s="325" t="s">
        <v>23</v>
      </c>
      <c r="X9" s="318"/>
      <c r="Y9" s="323" t="s">
        <v>59</v>
      </c>
      <c r="Z9" s="331" t="s">
        <v>26</v>
      </c>
      <c r="AA9" s="331" t="s">
        <v>27</v>
      </c>
    </row>
    <row r="10" spans="1:27" s="173" customFormat="1" ht="20.100000000000001" customHeight="1">
      <c r="A10" s="318"/>
      <c r="B10" s="323"/>
      <c r="C10" s="326"/>
      <c r="D10" s="319"/>
      <c r="E10" s="319"/>
      <c r="F10" s="318"/>
      <c r="G10" s="319"/>
      <c r="H10" s="319"/>
      <c r="I10" s="319"/>
      <c r="J10" s="174"/>
      <c r="K10" s="319"/>
      <c r="L10" s="330" t="s">
        <v>60</v>
      </c>
      <c r="M10" s="330"/>
      <c r="N10" s="330"/>
      <c r="O10" s="320" t="s">
        <v>61</v>
      </c>
      <c r="P10" s="321"/>
      <c r="Q10" s="321"/>
      <c r="R10" s="321"/>
      <c r="S10" s="321"/>
      <c r="T10" s="321"/>
      <c r="U10" s="322"/>
      <c r="V10" s="324"/>
      <c r="W10" s="326"/>
      <c r="X10" s="318"/>
      <c r="Y10" s="323"/>
      <c r="Z10" s="331"/>
      <c r="AA10" s="331"/>
    </row>
    <row r="11" spans="1:27" s="173" customFormat="1" ht="69" customHeight="1">
      <c r="A11" s="318"/>
      <c r="B11" s="323"/>
      <c r="C11" s="329"/>
      <c r="D11" s="319"/>
      <c r="E11" s="319"/>
      <c r="F11" s="318"/>
      <c r="G11" s="319"/>
      <c r="H11" s="319"/>
      <c r="I11" s="319"/>
      <c r="J11" s="174"/>
      <c r="K11" s="319"/>
      <c r="L11" s="109" t="s">
        <v>28</v>
      </c>
      <c r="M11" s="110" t="s">
        <v>29</v>
      </c>
      <c r="N11" s="109" t="s">
        <v>30</v>
      </c>
      <c r="O11" s="111" t="s">
        <v>62</v>
      </c>
      <c r="P11" s="111" t="s">
        <v>63</v>
      </c>
      <c r="Q11" s="111" t="s">
        <v>64</v>
      </c>
      <c r="R11" s="111" t="s">
        <v>65</v>
      </c>
      <c r="S11" s="110" t="s">
        <v>28</v>
      </c>
      <c r="T11" s="109" t="s">
        <v>29</v>
      </c>
      <c r="U11" s="109" t="s">
        <v>30</v>
      </c>
      <c r="V11" s="323"/>
      <c r="W11" s="327"/>
      <c r="X11" s="318"/>
      <c r="Y11" s="323"/>
      <c r="Z11" s="331"/>
      <c r="AA11" s="331"/>
    </row>
    <row r="12" spans="1:27" s="119" customFormat="1" ht="51.75" customHeight="1">
      <c r="A12" s="112">
        <f>RANK(Z12,Z$12:Z$13,0)</f>
        <v>1</v>
      </c>
      <c r="B12" s="113"/>
      <c r="C12" s="72"/>
      <c r="D12" s="216" t="s">
        <v>191</v>
      </c>
      <c r="E12" s="120" t="s">
        <v>192</v>
      </c>
      <c r="F12" s="205" t="s">
        <v>9</v>
      </c>
      <c r="G12" s="122" t="s">
        <v>195</v>
      </c>
      <c r="H12" s="204" t="s">
        <v>193</v>
      </c>
      <c r="I12" s="205" t="s">
        <v>194</v>
      </c>
      <c r="J12" s="205" t="s">
        <v>89</v>
      </c>
      <c r="K12" s="104" t="s">
        <v>174</v>
      </c>
      <c r="L12" s="114">
        <v>153.5</v>
      </c>
      <c r="M12" s="115">
        <f>L12/2.5</f>
        <v>61.4</v>
      </c>
      <c r="N12" s="85">
        <f>RANK(M12,M$12:M$13,0)</f>
        <v>1</v>
      </c>
      <c r="O12" s="116">
        <v>7.1</v>
      </c>
      <c r="P12" s="116">
        <v>6.7</v>
      </c>
      <c r="Q12" s="116">
        <v>6.5</v>
      </c>
      <c r="R12" s="116">
        <v>6.5</v>
      </c>
      <c r="S12" s="114">
        <f t="shared" ref="S12:S13" si="0">O12+P12+Q12+R12</f>
        <v>26.8</v>
      </c>
      <c r="T12" s="115">
        <f t="shared" ref="T12:T13" si="1">S12/0.4</f>
        <v>67</v>
      </c>
      <c r="U12" s="85">
        <f>RANK(T12,T$12:T$13,0)</f>
        <v>1</v>
      </c>
      <c r="V12" s="117"/>
      <c r="W12" s="117"/>
      <c r="X12" s="118"/>
      <c r="Y12" s="118"/>
      <c r="Z12" s="115">
        <f t="shared" ref="Z12:Z13" si="2">(M12+T12)/2-IF($V12=1,0.5,IF($V12=2,1.5,0))</f>
        <v>64.2</v>
      </c>
      <c r="AA12" s="126" t="s">
        <v>44</v>
      </c>
    </row>
    <row r="13" spans="1:27" s="119" customFormat="1" ht="51.75" customHeight="1">
      <c r="A13" s="112">
        <f>RANK(Z13,Z$12:Z$13,0)</f>
        <v>2</v>
      </c>
      <c r="B13" s="113"/>
      <c r="C13" s="72"/>
      <c r="D13" s="216" t="s">
        <v>186</v>
      </c>
      <c r="E13" s="120" t="s">
        <v>187</v>
      </c>
      <c r="F13" s="205" t="s">
        <v>10</v>
      </c>
      <c r="G13" s="228" t="s">
        <v>190</v>
      </c>
      <c r="H13" s="229" t="s">
        <v>189</v>
      </c>
      <c r="I13" s="230" t="s">
        <v>89</v>
      </c>
      <c r="J13" s="205" t="s">
        <v>89</v>
      </c>
      <c r="K13" s="104" t="s">
        <v>174</v>
      </c>
      <c r="L13" s="114">
        <v>153.5</v>
      </c>
      <c r="M13" s="115">
        <f t="shared" ref="M13" si="3">L13/2.5</f>
        <v>61.4</v>
      </c>
      <c r="N13" s="85">
        <f>RANK(M13,M$12:M$13,0)</f>
        <v>1</v>
      </c>
      <c r="O13" s="116">
        <v>6.5</v>
      </c>
      <c r="P13" s="116">
        <v>6.3</v>
      </c>
      <c r="Q13" s="116">
        <v>6.1</v>
      </c>
      <c r="R13" s="116">
        <v>6.3</v>
      </c>
      <c r="S13" s="114">
        <f t="shared" si="0"/>
        <v>25.2</v>
      </c>
      <c r="T13" s="115">
        <f t="shared" si="1"/>
        <v>62.999999999999993</v>
      </c>
      <c r="U13" s="85">
        <f>RANK(T13,T$12:T$13,0)</f>
        <v>2</v>
      </c>
      <c r="V13" s="117"/>
      <c r="W13" s="117"/>
      <c r="X13" s="118"/>
      <c r="Y13" s="118"/>
      <c r="Z13" s="115">
        <f t="shared" si="2"/>
        <v>62.199999999999996</v>
      </c>
      <c r="AA13" s="126" t="s">
        <v>44</v>
      </c>
    </row>
    <row r="14" spans="1:27" s="25" customFormat="1" ht="62.2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7" ht="27" customHeight="1">
      <c r="A15" s="34"/>
      <c r="B15" s="34"/>
      <c r="C15" s="34"/>
      <c r="D15" s="34" t="s">
        <v>18</v>
      </c>
      <c r="E15" s="34"/>
      <c r="F15" s="34"/>
      <c r="G15" s="34"/>
      <c r="H15" s="34"/>
      <c r="J15" s="34"/>
      <c r="K15" s="133" t="s">
        <v>103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7" ht="27" customHeight="1">
      <c r="A16" s="34"/>
      <c r="B16" s="34"/>
      <c r="C16" s="34"/>
      <c r="D16" s="34"/>
      <c r="E16" s="34"/>
      <c r="F16" s="34"/>
      <c r="G16" s="34"/>
      <c r="H16" s="34"/>
      <c r="J16" s="34"/>
      <c r="K16" s="133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27" customHeight="1">
      <c r="A17" s="34"/>
      <c r="B17" s="34"/>
      <c r="C17" s="34"/>
      <c r="D17" s="34" t="s">
        <v>11</v>
      </c>
      <c r="E17" s="34"/>
      <c r="F17" s="34"/>
      <c r="G17" s="34"/>
      <c r="H17" s="34"/>
      <c r="J17" s="34"/>
      <c r="K17" s="133" t="s">
        <v>88</v>
      </c>
      <c r="L17" s="35"/>
      <c r="M17" s="39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7" customHeight="1">
      <c r="A18" s="34"/>
      <c r="B18" s="34"/>
      <c r="C18" s="34"/>
      <c r="D18" s="34"/>
      <c r="E18" s="34"/>
      <c r="F18" s="34"/>
      <c r="G18" s="34"/>
      <c r="H18" s="34"/>
      <c r="J18" s="34"/>
      <c r="K18" s="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7" customHeight="1">
      <c r="A19" s="34"/>
      <c r="B19" s="34"/>
      <c r="C19" s="34"/>
      <c r="D19" s="34" t="s">
        <v>46</v>
      </c>
      <c r="E19" s="34"/>
      <c r="F19" s="34"/>
      <c r="G19" s="34"/>
      <c r="H19" s="34"/>
      <c r="J19" s="34"/>
      <c r="K19" s="133" t="s">
        <v>121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</sheetData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39" right="0.37" top="0.44" bottom="0.15748031496062992" header="0.23622047244094491" footer="0.15748031496062992"/>
  <pageSetup paperSize="9" scale="5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Normal="100" zoomScaleSheetLayoutView="100" workbookViewId="0">
      <selection activeCell="P6" sqref="P6"/>
    </sheetView>
  </sheetViews>
  <sheetFormatPr defaultRowHeight="12.75"/>
  <cols>
    <col min="1" max="1" width="5.7109375" style="193" customWidth="1"/>
    <col min="2" max="3" width="4.7109375" style="193" hidden="1" customWidth="1"/>
    <col min="4" max="4" width="20" style="177" customWidth="1"/>
    <col min="5" max="5" width="9.140625" style="177" customWidth="1"/>
    <col min="6" max="6" width="6.85546875" style="177" customWidth="1"/>
    <col min="7" max="7" width="32.5703125" style="177" customWidth="1"/>
    <col min="8" max="8" width="9.42578125" style="177" customWidth="1"/>
    <col min="9" max="9" width="15.28515625" style="194" customWidth="1"/>
    <col min="10" max="10" width="14.7109375" style="194" hidden="1" customWidth="1"/>
    <col min="11" max="11" width="24.140625" style="195" customWidth="1"/>
    <col min="12" max="13" width="10.42578125" style="177" customWidth="1"/>
    <col min="14" max="14" width="12.28515625" style="177" customWidth="1"/>
    <col min="15" max="255" width="9.140625" style="177"/>
    <col min="256" max="256" width="5.7109375" style="177" customWidth="1"/>
    <col min="257" max="257" width="4.7109375" style="177" customWidth="1"/>
    <col min="258" max="258" width="0" style="177" hidden="1" customWidth="1"/>
    <col min="259" max="259" width="20" style="177" customWidth="1"/>
    <col min="260" max="260" width="8.140625" style="177" customWidth="1"/>
    <col min="261" max="261" width="6.85546875" style="177" customWidth="1"/>
    <col min="262" max="262" width="32.5703125" style="177" customWidth="1"/>
    <col min="263" max="263" width="9.42578125" style="177" customWidth="1"/>
    <col min="264" max="264" width="16.5703125" style="177" customWidth="1"/>
    <col min="265" max="265" width="0" style="177" hidden="1" customWidth="1"/>
    <col min="266" max="266" width="19.140625" style="177" customWidth="1"/>
    <col min="267" max="269" width="10" style="177" customWidth="1"/>
    <col min="270" max="270" width="11.28515625" style="177" customWidth="1"/>
    <col min="271" max="511" width="9.140625" style="177"/>
    <col min="512" max="512" width="5.7109375" style="177" customWidth="1"/>
    <col min="513" max="513" width="4.7109375" style="177" customWidth="1"/>
    <col min="514" max="514" width="0" style="177" hidden="1" customWidth="1"/>
    <col min="515" max="515" width="20" style="177" customWidth="1"/>
    <col min="516" max="516" width="8.140625" style="177" customWidth="1"/>
    <col min="517" max="517" width="6.85546875" style="177" customWidth="1"/>
    <col min="518" max="518" width="32.5703125" style="177" customWidth="1"/>
    <col min="519" max="519" width="9.42578125" style="177" customWidth="1"/>
    <col min="520" max="520" width="16.5703125" style="177" customWidth="1"/>
    <col min="521" max="521" width="0" style="177" hidden="1" customWidth="1"/>
    <col min="522" max="522" width="19.140625" style="177" customWidth="1"/>
    <col min="523" max="525" width="10" style="177" customWidth="1"/>
    <col min="526" max="526" width="11.28515625" style="177" customWidth="1"/>
    <col min="527" max="767" width="9.140625" style="177"/>
    <col min="768" max="768" width="5.7109375" style="177" customWidth="1"/>
    <col min="769" max="769" width="4.7109375" style="177" customWidth="1"/>
    <col min="770" max="770" width="0" style="177" hidden="1" customWidth="1"/>
    <col min="771" max="771" width="20" style="177" customWidth="1"/>
    <col min="772" max="772" width="8.140625" style="177" customWidth="1"/>
    <col min="773" max="773" width="6.85546875" style="177" customWidth="1"/>
    <col min="774" max="774" width="32.5703125" style="177" customWidth="1"/>
    <col min="775" max="775" width="9.42578125" style="177" customWidth="1"/>
    <col min="776" max="776" width="16.5703125" style="177" customWidth="1"/>
    <col min="777" max="777" width="0" style="177" hidden="1" customWidth="1"/>
    <col min="778" max="778" width="19.140625" style="177" customWidth="1"/>
    <col min="779" max="781" width="10" style="177" customWidth="1"/>
    <col min="782" max="782" width="11.28515625" style="177" customWidth="1"/>
    <col min="783" max="1023" width="9.140625" style="177"/>
    <col min="1024" max="1024" width="5.7109375" style="177" customWidth="1"/>
    <col min="1025" max="1025" width="4.7109375" style="177" customWidth="1"/>
    <col min="1026" max="1026" width="0" style="177" hidden="1" customWidth="1"/>
    <col min="1027" max="1027" width="20" style="177" customWidth="1"/>
    <col min="1028" max="1028" width="8.140625" style="177" customWidth="1"/>
    <col min="1029" max="1029" width="6.85546875" style="177" customWidth="1"/>
    <col min="1030" max="1030" width="32.5703125" style="177" customWidth="1"/>
    <col min="1031" max="1031" width="9.42578125" style="177" customWidth="1"/>
    <col min="1032" max="1032" width="16.5703125" style="177" customWidth="1"/>
    <col min="1033" max="1033" width="0" style="177" hidden="1" customWidth="1"/>
    <col min="1034" max="1034" width="19.140625" style="177" customWidth="1"/>
    <col min="1035" max="1037" width="10" style="177" customWidth="1"/>
    <col min="1038" max="1038" width="11.28515625" style="177" customWidth="1"/>
    <col min="1039" max="1279" width="9.140625" style="177"/>
    <col min="1280" max="1280" width="5.7109375" style="177" customWidth="1"/>
    <col min="1281" max="1281" width="4.7109375" style="177" customWidth="1"/>
    <col min="1282" max="1282" width="0" style="177" hidden="1" customWidth="1"/>
    <col min="1283" max="1283" width="20" style="177" customWidth="1"/>
    <col min="1284" max="1284" width="8.140625" style="177" customWidth="1"/>
    <col min="1285" max="1285" width="6.85546875" style="177" customWidth="1"/>
    <col min="1286" max="1286" width="32.5703125" style="177" customWidth="1"/>
    <col min="1287" max="1287" width="9.42578125" style="177" customWidth="1"/>
    <col min="1288" max="1288" width="16.5703125" style="177" customWidth="1"/>
    <col min="1289" max="1289" width="0" style="177" hidden="1" customWidth="1"/>
    <col min="1290" max="1290" width="19.140625" style="177" customWidth="1"/>
    <col min="1291" max="1293" width="10" style="177" customWidth="1"/>
    <col min="1294" max="1294" width="11.28515625" style="177" customWidth="1"/>
    <col min="1295" max="1535" width="9.140625" style="177"/>
    <col min="1536" max="1536" width="5.7109375" style="177" customWidth="1"/>
    <col min="1537" max="1537" width="4.7109375" style="177" customWidth="1"/>
    <col min="1538" max="1538" width="0" style="177" hidden="1" customWidth="1"/>
    <col min="1539" max="1539" width="20" style="177" customWidth="1"/>
    <col min="1540" max="1540" width="8.140625" style="177" customWidth="1"/>
    <col min="1541" max="1541" width="6.85546875" style="177" customWidth="1"/>
    <col min="1542" max="1542" width="32.5703125" style="177" customWidth="1"/>
    <col min="1543" max="1543" width="9.42578125" style="177" customWidth="1"/>
    <col min="1544" max="1544" width="16.5703125" style="177" customWidth="1"/>
    <col min="1545" max="1545" width="0" style="177" hidden="1" customWidth="1"/>
    <col min="1546" max="1546" width="19.140625" style="177" customWidth="1"/>
    <col min="1547" max="1549" width="10" style="177" customWidth="1"/>
    <col min="1550" max="1550" width="11.28515625" style="177" customWidth="1"/>
    <col min="1551" max="1791" width="9.140625" style="177"/>
    <col min="1792" max="1792" width="5.7109375" style="177" customWidth="1"/>
    <col min="1793" max="1793" width="4.7109375" style="177" customWidth="1"/>
    <col min="1794" max="1794" width="0" style="177" hidden="1" customWidth="1"/>
    <col min="1795" max="1795" width="20" style="177" customWidth="1"/>
    <col min="1796" max="1796" width="8.140625" style="177" customWidth="1"/>
    <col min="1797" max="1797" width="6.85546875" style="177" customWidth="1"/>
    <col min="1798" max="1798" width="32.5703125" style="177" customWidth="1"/>
    <col min="1799" max="1799" width="9.42578125" style="177" customWidth="1"/>
    <col min="1800" max="1800" width="16.5703125" style="177" customWidth="1"/>
    <col min="1801" max="1801" width="0" style="177" hidden="1" customWidth="1"/>
    <col min="1802" max="1802" width="19.140625" style="177" customWidth="1"/>
    <col min="1803" max="1805" width="10" style="177" customWidth="1"/>
    <col min="1806" max="1806" width="11.28515625" style="177" customWidth="1"/>
    <col min="1807" max="2047" width="9.140625" style="177"/>
    <col min="2048" max="2048" width="5.7109375" style="177" customWidth="1"/>
    <col min="2049" max="2049" width="4.7109375" style="177" customWidth="1"/>
    <col min="2050" max="2050" width="0" style="177" hidden="1" customWidth="1"/>
    <col min="2051" max="2051" width="20" style="177" customWidth="1"/>
    <col min="2052" max="2052" width="8.140625" style="177" customWidth="1"/>
    <col min="2053" max="2053" width="6.85546875" style="177" customWidth="1"/>
    <col min="2054" max="2054" width="32.5703125" style="177" customWidth="1"/>
    <col min="2055" max="2055" width="9.42578125" style="177" customWidth="1"/>
    <col min="2056" max="2056" width="16.5703125" style="177" customWidth="1"/>
    <col min="2057" max="2057" width="0" style="177" hidden="1" customWidth="1"/>
    <col min="2058" max="2058" width="19.140625" style="177" customWidth="1"/>
    <col min="2059" max="2061" width="10" style="177" customWidth="1"/>
    <col min="2062" max="2062" width="11.28515625" style="177" customWidth="1"/>
    <col min="2063" max="2303" width="9.140625" style="177"/>
    <col min="2304" max="2304" width="5.7109375" style="177" customWidth="1"/>
    <col min="2305" max="2305" width="4.7109375" style="177" customWidth="1"/>
    <col min="2306" max="2306" width="0" style="177" hidden="1" customWidth="1"/>
    <col min="2307" max="2307" width="20" style="177" customWidth="1"/>
    <col min="2308" max="2308" width="8.140625" style="177" customWidth="1"/>
    <col min="2309" max="2309" width="6.85546875" style="177" customWidth="1"/>
    <col min="2310" max="2310" width="32.5703125" style="177" customWidth="1"/>
    <col min="2311" max="2311" width="9.42578125" style="177" customWidth="1"/>
    <col min="2312" max="2312" width="16.5703125" style="177" customWidth="1"/>
    <col min="2313" max="2313" width="0" style="177" hidden="1" customWidth="1"/>
    <col min="2314" max="2314" width="19.140625" style="177" customWidth="1"/>
    <col min="2315" max="2317" width="10" style="177" customWidth="1"/>
    <col min="2318" max="2318" width="11.28515625" style="177" customWidth="1"/>
    <col min="2319" max="2559" width="9.140625" style="177"/>
    <col min="2560" max="2560" width="5.7109375" style="177" customWidth="1"/>
    <col min="2561" max="2561" width="4.7109375" style="177" customWidth="1"/>
    <col min="2562" max="2562" width="0" style="177" hidden="1" customWidth="1"/>
    <col min="2563" max="2563" width="20" style="177" customWidth="1"/>
    <col min="2564" max="2564" width="8.140625" style="177" customWidth="1"/>
    <col min="2565" max="2565" width="6.85546875" style="177" customWidth="1"/>
    <col min="2566" max="2566" width="32.5703125" style="177" customWidth="1"/>
    <col min="2567" max="2567" width="9.42578125" style="177" customWidth="1"/>
    <col min="2568" max="2568" width="16.5703125" style="177" customWidth="1"/>
    <col min="2569" max="2569" width="0" style="177" hidden="1" customWidth="1"/>
    <col min="2570" max="2570" width="19.140625" style="177" customWidth="1"/>
    <col min="2571" max="2573" width="10" style="177" customWidth="1"/>
    <col min="2574" max="2574" width="11.28515625" style="177" customWidth="1"/>
    <col min="2575" max="2815" width="9.140625" style="177"/>
    <col min="2816" max="2816" width="5.7109375" style="177" customWidth="1"/>
    <col min="2817" max="2817" width="4.7109375" style="177" customWidth="1"/>
    <col min="2818" max="2818" width="0" style="177" hidden="1" customWidth="1"/>
    <col min="2819" max="2819" width="20" style="177" customWidth="1"/>
    <col min="2820" max="2820" width="8.140625" style="177" customWidth="1"/>
    <col min="2821" max="2821" width="6.85546875" style="177" customWidth="1"/>
    <col min="2822" max="2822" width="32.5703125" style="177" customWidth="1"/>
    <col min="2823" max="2823" width="9.42578125" style="177" customWidth="1"/>
    <col min="2824" max="2824" width="16.5703125" style="177" customWidth="1"/>
    <col min="2825" max="2825" width="0" style="177" hidden="1" customWidth="1"/>
    <col min="2826" max="2826" width="19.140625" style="177" customWidth="1"/>
    <col min="2827" max="2829" width="10" style="177" customWidth="1"/>
    <col min="2830" max="2830" width="11.28515625" style="177" customWidth="1"/>
    <col min="2831" max="3071" width="9.140625" style="177"/>
    <col min="3072" max="3072" width="5.7109375" style="177" customWidth="1"/>
    <col min="3073" max="3073" width="4.7109375" style="177" customWidth="1"/>
    <col min="3074" max="3074" width="0" style="177" hidden="1" customWidth="1"/>
    <col min="3075" max="3075" width="20" style="177" customWidth="1"/>
    <col min="3076" max="3076" width="8.140625" style="177" customWidth="1"/>
    <col min="3077" max="3077" width="6.85546875" style="177" customWidth="1"/>
    <col min="3078" max="3078" width="32.5703125" style="177" customWidth="1"/>
    <col min="3079" max="3079" width="9.42578125" style="177" customWidth="1"/>
    <col min="3080" max="3080" width="16.5703125" style="177" customWidth="1"/>
    <col min="3081" max="3081" width="0" style="177" hidden="1" customWidth="1"/>
    <col min="3082" max="3082" width="19.140625" style="177" customWidth="1"/>
    <col min="3083" max="3085" width="10" style="177" customWidth="1"/>
    <col min="3086" max="3086" width="11.28515625" style="177" customWidth="1"/>
    <col min="3087" max="3327" width="9.140625" style="177"/>
    <col min="3328" max="3328" width="5.7109375" style="177" customWidth="1"/>
    <col min="3329" max="3329" width="4.7109375" style="177" customWidth="1"/>
    <col min="3330" max="3330" width="0" style="177" hidden="1" customWidth="1"/>
    <col min="3331" max="3331" width="20" style="177" customWidth="1"/>
    <col min="3332" max="3332" width="8.140625" style="177" customWidth="1"/>
    <col min="3333" max="3333" width="6.85546875" style="177" customWidth="1"/>
    <col min="3334" max="3334" width="32.5703125" style="177" customWidth="1"/>
    <col min="3335" max="3335" width="9.42578125" style="177" customWidth="1"/>
    <col min="3336" max="3336" width="16.5703125" style="177" customWidth="1"/>
    <col min="3337" max="3337" width="0" style="177" hidden="1" customWidth="1"/>
    <col min="3338" max="3338" width="19.140625" style="177" customWidth="1"/>
    <col min="3339" max="3341" width="10" style="177" customWidth="1"/>
    <col min="3342" max="3342" width="11.28515625" style="177" customWidth="1"/>
    <col min="3343" max="3583" width="9.140625" style="177"/>
    <col min="3584" max="3584" width="5.7109375" style="177" customWidth="1"/>
    <col min="3585" max="3585" width="4.7109375" style="177" customWidth="1"/>
    <col min="3586" max="3586" width="0" style="177" hidden="1" customWidth="1"/>
    <col min="3587" max="3587" width="20" style="177" customWidth="1"/>
    <col min="3588" max="3588" width="8.140625" style="177" customWidth="1"/>
    <col min="3589" max="3589" width="6.85546875" style="177" customWidth="1"/>
    <col min="3590" max="3590" width="32.5703125" style="177" customWidth="1"/>
    <col min="3591" max="3591" width="9.42578125" style="177" customWidth="1"/>
    <col min="3592" max="3592" width="16.5703125" style="177" customWidth="1"/>
    <col min="3593" max="3593" width="0" style="177" hidden="1" customWidth="1"/>
    <col min="3594" max="3594" width="19.140625" style="177" customWidth="1"/>
    <col min="3595" max="3597" width="10" style="177" customWidth="1"/>
    <col min="3598" max="3598" width="11.28515625" style="177" customWidth="1"/>
    <col min="3599" max="3839" width="9.140625" style="177"/>
    <col min="3840" max="3840" width="5.7109375" style="177" customWidth="1"/>
    <col min="3841" max="3841" width="4.7109375" style="177" customWidth="1"/>
    <col min="3842" max="3842" width="0" style="177" hidden="1" customWidth="1"/>
    <col min="3843" max="3843" width="20" style="177" customWidth="1"/>
    <col min="3844" max="3844" width="8.140625" style="177" customWidth="1"/>
    <col min="3845" max="3845" width="6.85546875" style="177" customWidth="1"/>
    <col min="3846" max="3846" width="32.5703125" style="177" customWidth="1"/>
    <col min="3847" max="3847" width="9.42578125" style="177" customWidth="1"/>
    <col min="3848" max="3848" width="16.5703125" style="177" customWidth="1"/>
    <col min="3849" max="3849" width="0" style="177" hidden="1" customWidth="1"/>
    <col min="3850" max="3850" width="19.140625" style="177" customWidth="1"/>
    <col min="3851" max="3853" width="10" style="177" customWidth="1"/>
    <col min="3854" max="3854" width="11.28515625" style="177" customWidth="1"/>
    <col min="3855" max="4095" width="9.140625" style="177"/>
    <col min="4096" max="4096" width="5.7109375" style="177" customWidth="1"/>
    <col min="4097" max="4097" width="4.7109375" style="177" customWidth="1"/>
    <col min="4098" max="4098" width="0" style="177" hidden="1" customWidth="1"/>
    <col min="4099" max="4099" width="20" style="177" customWidth="1"/>
    <col min="4100" max="4100" width="8.140625" style="177" customWidth="1"/>
    <col min="4101" max="4101" width="6.85546875" style="177" customWidth="1"/>
    <col min="4102" max="4102" width="32.5703125" style="177" customWidth="1"/>
    <col min="4103" max="4103" width="9.42578125" style="177" customWidth="1"/>
    <col min="4104" max="4104" width="16.5703125" style="177" customWidth="1"/>
    <col min="4105" max="4105" width="0" style="177" hidden="1" customWidth="1"/>
    <col min="4106" max="4106" width="19.140625" style="177" customWidth="1"/>
    <col min="4107" max="4109" width="10" style="177" customWidth="1"/>
    <col min="4110" max="4110" width="11.28515625" style="177" customWidth="1"/>
    <col min="4111" max="4351" width="9.140625" style="177"/>
    <col min="4352" max="4352" width="5.7109375" style="177" customWidth="1"/>
    <col min="4353" max="4353" width="4.7109375" style="177" customWidth="1"/>
    <col min="4354" max="4354" width="0" style="177" hidden="1" customWidth="1"/>
    <col min="4355" max="4355" width="20" style="177" customWidth="1"/>
    <col min="4356" max="4356" width="8.140625" style="177" customWidth="1"/>
    <col min="4357" max="4357" width="6.85546875" style="177" customWidth="1"/>
    <col min="4358" max="4358" width="32.5703125" style="177" customWidth="1"/>
    <col min="4359" max="4359" width="9.42578125" style="177" customWidth="1"/>
    <col min="4360" max="4360" width="16.5703125" style="177" customWidth="1"/>
    <col min="4361" max="4361" width="0" style="177" hidden="1" customWidth="1"/>
    <col min="4362" max="4362" width="19.140625" style="177" customWidth="1"/>
    <col min="4363" max="4365" width="10" style="177" customWidth="1"/>
    <col min="4366" max="4366" width="11.28515625" style="177" customWidth="1"/>
    <col min="4367" max="4607" width="9.140625" style="177"/>
    <col min="4608" max="4608" width="5.7109375" style="177" customWidth="1"/>
    <col min="4609" max="4609" width="4.7109375" style="177" customWidth="1"/>
    <col min="4610" max="4610" width="0" style="177" hidden="1" customWidth="1"/>
    <col min="4611" max="4611" width="20" style="177" customWidth="1"/>
    <col min="4612" max="4612" width="8.140625" style="177" customWidth="1"/>
    <col min="4613" max="4613" width="6.85546875" style="177" customWidth="1"/>
    <col min="4614" max="4614" width="32.5703125" style="177" customWidth="1"/>
    <col min="4615" max="4615" width="9.42578125" style="177" customWidth="1"/>
    <col min="4616" max="4616" width="16.5703125" style="177" customWidth="1"/>
    <col min="4617" max="4617" width="0" style="177" hidden="1" customWidth="1"/>
    <col min="4618" max="4618" width="19.140625" style="177" customWidth="1"/>
    <col min="4619" max="4621" width="10" style="177" customWidth="1"/>
    <col min="4622" max="4622" width="11.28515625" style="177" customWidth="1"/>
    <col min="4623" max="4863" width="9.140625" style="177"/>
    <col min="4864" max="4864" width="5.7109375" style="177" customWidth="1"/>
    <col min="4865" max="4865" width="4.7109375" style="177" customWidth="1"/>
    <col min="4866" max="4866" width="0" style="177" hidden="1" customWidth="1"/>
    <col min="4867" max="4867" width="20" style="177" customWidth="1"/>
    <col min="4868" max="4868" width="8.140625" style="177" customWidth="1"/>
    <col min="4869" max="4869" width="6.85546875" style="177" customWidth="1"/>
    <col min="4870" max="4870" width="32.5703125" style="177" customWidth="1"/>
    <col min="4871" max="4871" width="9.42578125" style="177" customWidth="1"/>
    <col min="4872" max="4872" width="16.5703125" style="177" customWidth="1"/>
    <col min="4873" max="4873" width="0" style="177" hidden="1" customWidth="1"/>
    <col min="4874" max="4874" width="19.140625" style="177" customWidth="1"/>
    <col min="4875" max="4877" width="10" style="177" customWidth="1"/>
    <col min="4878" max="4878" width="11.28515625" style="177" customWidth="1"/>
    <col min="4879" max="5119" width="9.140625" style="177"/>
    <col min="5120" max="5120" width="5.7109375" style="177" customWidth="1"/>
    <col min="5121" max="5121" width="4.7109375" style="177" customWidth="1"/>
    <col min="5122" max="5122" width="0" style="177" hidden="1" customWidth="1"/>
    <col min="5123" max="5123" width="20" style="177" customWidth="1"/>
    <col min="5124" max="5124" width="8.140625" style="177" customWidth="1"/>
    <col min="5125" max="5125" width="6.85546875" style="177" customWidth="1"/>
    <col min="5126" max="5126" width="32.5703125" style="177" customWidth="1"/>
    <col min="5127" max="5127" width="9.42578125" style="177" customWidth="1"/>
    <col min="5128" max="5128" width="16.5703125" style="177" customWidth="1"/>
    <col min="5129" max="5129" width="0" style="177" hidden="1" customWidth="1"/>
    <col min="5130" max="5130" width="19.140625" style="177" customWidth="1"/>
    <col min="5131" max="5133" width="10" style="177" customWidth="1"/>
    <col min="5134" max="5134" width="11.28515625" style="177" customWidth="1"/>
    <col min="5135" max="5375" width="9.140625" style="177"/>
    <col min="5376" max="5376" width="5.7109375" style="177" customWidth="1"/>
    <col min="5377" max="5377" width="4.7109375" style="177" customWidth="1"/>
    <col min="5378" max="5378" width="0" style="177" hidden="1" customWidth="1"/>
    <col min="5379" max="5379" width="20" style="177" customWidth="1"/>
    <col min="5380" max="5380" width="8.140625" style="177" customWidth="1"/>
    <col min="5381" max="5381" width="6.85546875" style="177" customWidth="1"/>
    <col min="5382" max="5382" width="32.5703125" style="177" customWidth="1"/>
    <col min="5383" max="5383" width="9.42578125" style="177" customWidth="1"/>
    <col min="5384" max="5384" width="16.5703125" style="177" customWidth="1"/>
    <col min="5385" max="5385" width="0" style="177" hidden="1" customWidth="1"/>
    <col min="5386" max="5386" width="19.140625" style="177" customWidth="1"/>
    <col min="5387" max="5389" width="10" style="177" customWidth="1"/>
    <col min="5390" max="5390" width="11.28515625" style="177" customWidth="1"/>
    <col min="5391" max="5631" width="9.140625" style="177"/>
    <col min="5632" max="5632" width="5.7109375" style="177" customWidth="1"/>
    <col min="5633" max="5633" width="4.7109375" style="177" customWidth="1"/>
    <col min="5634" max="5634" width="0" style="177" hidden="1" customWidth="1"/>
    <col min="5635" max="5635" width="20" style="177" customWidth="1"/>
    <col min="5636" max="5636" width="8.140625" style="177" customWidth="1"/>
    <col min="5637" max="5637" width="6.85546875" style="177" customWidth="1"/>
    <col min="5638" max="5638" width="32.5703125" style="177" customWidth="1"/>
    <col min="5639" max="5639" width="9.42578125" style="177" customWidth="1"/>
    <col min="5640" max="5640" width="16.5703125" style="177" customWidth="1"/>
    <col min="5641" max="5641" width="0" style="177" hidden="1" customWidth="1"/>
    <col min="5642" max="5642" width="19.140625" style="177" customWidth="1"/>
    <col min="5643" max="5645" width="10" style="177" customWidth="1"/>
    <col min="5646" max="5646" width="11.28515625" style="177" customWidth="1"/>
    <col min="5647" max="5887" width="9.140625" style="177"/>
    <col min="5888" max="5888" width="5.7109375" style="177" customWidth="1"/>
    <col min="5889" max="5889" width="4.7109375" style="177" customWidth="1"/>
    <col min="5890" max="5890" width="0" style="177" hidden="1" customWidth="1"/>
    <col min="5891" max="5891" width="20" style="177" customWidth="1"/>
    <col min="5892" max="5892" width="8.140625" style="177" customWidth="1"/>
    <col min="5893" max="5893" width="6.85546875" style="177" customWidth="1"/>
    <col min="5894" max="5894" width="32.5703125" style="177" customWidth="1"/>
    <col min="5895" max="5895" width="9.42578125" style="177" customWidth="1"/>
    <col min="5896" max="5896" width="16.5703125" style="177" customWidth="1"/>
    <col min="5897" max="5897" width="0" style="177" hidden="1" customWidth="1"/>
    <col min="5898" max="5898" width="19.140625" style="177" customWidth="1"/>
    <col min="5899" max="5901" width="10" style="177" customWidth="1"/>
    <col min="5902" max="5902" width="11.28515625" style="177" customWidth="1"/>
    <col min="5903" max="6143" width="9.140625" style="177"/>
    <col min="6144" max="6144" width="5.7109375" style="177" customWidth="1"/>
    <col min="6145" max="6145" width="4.7109375" style="177" customWidth="1"/>
    <col min="6146" max="6146" width="0" style="177" hidden="1" customWidth="1"/>
    <col min="6147" max="6147" width="20" style="177" customWidth="1"/>
    <col min="6148" max="6148" width="8.140625" style="177" customWidth="1"/>
    <col min="6149" max="6149" width="6.85546875" style="177" customWidth="1"/>
    <col min="6150" max="6150" width="32.5703125" style="177" customWidth="1"/>
    <col min="6151" max="6151" width="9.42578125" style="177" customWidth="1"/>
    <col min="6152" max="6152" width="16.5703125" style="177" customWidth="1"/>
    <col min="6153" max="6153" width="0" style="177" hidden="1" customWidth="1"/>
    <col min="6154" max="6154" width="19.140625" style="177" customWidth="1"/>
    <col min="6155" max="6157" width="10" style="177" customWidth="1"/>
    <col min="6158" max="6158" width="11.28515625" style="177" customWidth="1"/>
    <col min="6159" max="6399" width="9.140625" style="177"/>
    <col min="6400" max="6400" width="5.7109375" style="177" customWidth="1"/>
    <col min="6401" max="6401" width="4.7109375" style="177" customWidth="1"/>
    <col min="6402" max="6402" width="0" style="177" hidden="1" customWidth="1"/>
    <col min="6403" max="6403" width="20" style="177" customWidth="1"/>
    <col min="6404" max="6404" width="8.140625" style="177" customWidth="1"/>
    <col min="6405" max="6405" width="6.85546875" style="177" customWidth="1"/>
    <col min="6406" max="6406" width="32.5703125" style="177" customWidth="1"/>
    <col min="6407" max="6407" width="9.42578125" style="177" customWidth="1"/>
    <col min="6408" max="6408" width="16.5703125" style="177" customWidth="1"/>
    <col min="6409" max="6409" width="0" style="177" hidden="1" customWidth="1"/>
    <col min="6410" max="6410" width="19.140625" style="177" customWidth="1"/>
    <col min="6411" max="6413" width="10" style="177" customWidth="1"/>
    <col min="6414" max="6414" width="11.28515625" style="177" customWidth="1"/>
    <col min="6415" max="6655" width="9.140625" style="177"/>
    <col min="6656" max="6656" width="5.7109375" style="177" customWidth="1"/>
    <col min="6657" max="6657" width="4.7109375" style="177" customWidth="1"/>
    <col min="6658" max="6658" width="0" style="177" hidden="1" customWidth="1"/>
    <col min="6659" max="6659" width="20" style="177" customWidth="1"/>
    <col min="6660" max="6660" width="8.140625" style="177" customWidth="1"/>
    <col min="6661" max="6661" width="6.85546875" style="177" customWidth="1"/>
    <col min="6662" max="6662" width="32.5703125" style="177" customWidth="1"/>
    <col min="6663" max="6663" width="9.42578125" style="177" customWidth="1"/>
    <col min="6664" max="6664" width="16.5703125" style="177" customWidth="1"/>
    <col min="6665" max="6665" width="0" style="177" hidden="1" customWidth="1"/>
    <col min="6666" max="6666" width="19.140625" style="177" customWidth="1"/>
    <col min="6667" max="6669" width="10" style="177" customWidth="1"/>
    <col min="6670" max="6670" width="11.28515625" style="177" customWidth="1"/>
    <col min="6671" max="6911" width="9.140625" style="177"/>
    <col min="6912" max="6912" width="5.7109375" style="177" customWidth="1"/>
    <col min="6913" max="6913" width="4.7109375" style="177" customWidth="1"/>
    <col min="6914" max="6914" width="0" style="177" hidden="1" customWidth="1"/>
    <col min="6915" max="6915" width="20" style="177" customWidth="1"/>
    <col min="6916" max="6916" width="8.140625" style="177" customWidth="1"/>
    <col min="6917" max="6917" width="6.85546875" style="177" customWidth="1"/>
    <col min="6918" max="6918" width="32.5703125" style="177" customWidth="1"/>
    <col min="6919" max="6919" width="9.42578125" style="177" customWidth="1"/>
    <col min="6920" max="6920" width="16.5703125" style="177" customWidth="1"/>
    <col min="6921" max="6921" width="0" style="177" hidden="1" customWidth="1"/>
    <col min="6922" max="6922" width="19.140625" style="177" customWidth="1"/>
    <col min="6923" max="6925" width="10" style="177" customWidth="1"/>
    <col min="6926" max="6926" width="11.28515625" style="177" customWidth="1"/>
    <col min="6927" max="7167" width="9.140625" style="177"/>
    <col min="7168" max="7168" width="5.7109375" style="177" customWidth="1"/>
    <col min="7169" max="7169" width="4.7109375" style="177" customWidth="1"/>
    <col min="7170" max="7170" width="0" style="177" hidden="1" customWidth="1"/>
    <col min="7171" max="7171" width="20" style="177" customWidth="1"/>
    <col min="7172" max="7172" width="8.140625" style="177" customWidth="1"/>
    <col min="7173" max="7173" width="6.85546875" style="177" customWidth="1"/>
    <col min="7174" max="7174" width="32.5703125" style="177" customWidth="1"/>
    <col min="7175" max="7175" width="9.42578125" style="177" customWidth="1"/>
    <col min="7176" max="7176" width="16.5703125" style="177" customWidth="1"/>
    <col min="7177" max="7177" width="0" style="177" hidden="1" customWidth="1"/>
    <col min="7178" max="7178" width="19.140625" style="177" customWidth="1"/>
    <col min="7179" max="7181" width="10" style="177" customWidth="1"/>
    <col min="7182" max="7182" width="11.28515625" style="177" customWidth="1"/>
    <col min="7183" max="7423" width="9.140625" style="177"/>
    <col min="7424" max="7424" width="5.7109375" style="177" customWidth="1"/>
    <col min="7425" max="7425" width="4.7109375" style="177" customWidth="1"/>
    <col min="7426" max="7426" width="0" style="177" hidden="1" customWidth="1"/>
    <col min="7427" max="7427" width="20" style="177" customWidth="1"/>
    <col min="7428" max="7428" width="8.140625" style="177" customWidth="1"/>
    <col min="7429" max="7429" width="6.85546875" style="177" customWidth="1"/>
    <col min="7430" max="7430" width="32.5703125" style="177" customWidth="1"/>
    <col min="7431" max="7431" width="9.42578125" style="177" customWidth="1"/>
    <col min="7432" max="7432" width="16.5703125" style="177" customWidth="1"/>
    <col min="7433" max="7433" width="0" style="177" hidden="1" customWidth="1"/>
    <col min="7434" max="7434" width="19.140625" style="177" customWidth="1"/>
    <col min="7435" max="7437" width="10" style="177" customWidth="1"/>
    <col min="7438" max="7438" width="11.28515625" style="177" customWidth="1"/>
    <col min="7439" max="7679" width="9.140625" style="177"/>
    <col min="7680" max="7680" width="5.7109375" style="177" customWidth="1"/>
    <col min="7681" max="7681" width="4.7109375" style="177" customWidth="1"/>
    <col min="7682" max="7682" width="0" style="177" hidden="1" customWidth="1"/>
    <col min="7683" max="7683" width="20" style="177" customWidth="1"/>
    <col min="7684" max="7684" width="8.140625" style="177" customWidth="1"/>
    <col min="7685" max="7685" width="6.85546875" style="177" customWidth="1"/>
    <col min="7686" max="7686" width="32.5703125" style="177" customWidth="1"/>
    <col min="7687" max="7687" width="9.42578125" style="177" customWidth="1"/>
    <col min="7688" max="7688" width="16.5703125" style="177" customWidth="1"/>
    <col min="7689" max="7689" width="0" style="177" hidden="1" customWidth="1"/>
    <col min="7690" max="7690" width="19.140625" style="177" customWidth="1"/>
    <col min="7691" max="7693" width="10" style="177" customWidth="1"/>
    <col min="7694" max="7694" width="11.28515625" style="177" customWidth="1"/>
    <col min="7695" max="7935" width="9.140625" style="177"/>
    <col min="7936" max="7936" width="5.7109375" style="177" customWidth="1"/>
    <col min="7937" max="7937" width="4.7109375" style="177" customWidth="1"/>
    <col min="7938" max="7938" width="0" style="177" hidden="1" customWidth="1"/>
    <col min="7939" max="7939" width="20" style="177" customWidth="1"/>
    <col min="7940" max="7940" width="8.140625" style="177" customWidth="1"/>
    <col min="7941" max="7941" width="6.85546875" style="177" customWidth="1"/>
    <col min="7942" max="7942" width="32.5703125" style="177" customWidth="1"/>
    <col min="7943" max="7943" width="9.42578125" style="177" customWidth="1"/>
    <col min="7944" max="7944" width="16.5703125" style="177" customWidth="1"/>
    <col min="7945" max="7945" width="0" style="177" hidden="1" customWidth="1"/>
    <col min="7946" max="7946" width="19.140625" style="177" customWidth="1"/>
    <col min="7947" max="7949" width="10" style="177" customWidth="1"/>
    <col min="7950" max="7950" width="11.28515625" style="177" customWidth="1"/>
    <col min="7951" max="8191" width="9.140625" style="177"/>
    <col min="8192" max="8192" width="5.7109375" style="177" customWidth="1"/>
    <col min="8193" max="8193" width="4.7109375" style="177" customWidth="1"/>
    <col min="8194" max="8194" width="0" style="177" hidden="1" customWidth="1"/>
    <col min="8195" max="8195" width="20" style="177" customWidth="1"/>
    <col min="8196" max="8196" width="8.140625" style="177" customWidth="1"/>
    <col min="8197" max="8197" width="6.85546875" style="177" customWidth="1"/>
    <col min="8198" max="8198" width="32.5703125" style="177" customWidth="1"/>
    <col min="8199" max="8199" width="9.42578125" style="177" customWidth="1"/>
    <col min="8200" max="8200" width="16.5703125" style="177" customWidth="1"/>
    <col min="8201" max="8201" width="0" style="177" hidden="1" customWidth="1"/>
    <col min="8202" max="8202" width="19.140625" style="177" customWidth="1"/>
    <col min="8203" max="8205" width="10" style="177" customWidth="1"/>
    <col min="8206" max="8206" width="11.28515625" style="177" customWidth="1"/>
    <col min="8207" max="8447" width="9.140625" style="177"/>
    <col min="8448" max="8448" width="5.7109375" style="177" customWidth="1"/>
    <col min="8449" max="8449" width="4.7109375" style="177" customWidth="1"/>
    <col min="8450" max="8450" width="0" style="177" hidden="1" customWidth="1"/>
    <col min="8451" max="8451" width="20" style="177" customWidth="1"/>
    <col min="8452" max="8452" width="8.140625" style="177" customWidth="1"/>
    <col min="8453" max="8453" width="6.85546875" style="177" customWidth="1"/>
    <col min="8454" max="8454" width="32.5703125" style="177" customWidth="1"/>
    <col min="8455" max="8455" width="9.42578125" style="177" customWidth="1"/>
    <col min="8456" max="8456" width="16.5703125" style="177" customWidth="1"/>
    <col min="8457" max="8457" width="0" style="177" hidden="1" customWidth="1"/>
    <col min="8458" max="8458" width="19.140625" style="177" customWidth="1"/>
    <col min="8459" max="8461" width="10" style="177" customWidth="1"/>
    <col min="8462" max="8462" width="11.28515625" style="177" customWidth="1"/>
    <col min="8463" max="8703" width="9.140625" style="177"/>
    <col min="8704" max="8704" width="5.7109375" style="177" customWidth="1"/>
    <col min="8705" max="8705" width="4.7109375" style="177" customWidth="1"/>
    <col min="8706" max="8706" width="0" style="177" hidden="1" customWidth="1"/>
    <col min="8707" max="8707" width="20" style="177" customWidth="1"/>
    <col min="8708" max="8708" width="8.140625" style="177" customWidth="1"/>
    <col min="8709" max="8709" width="6.85546875" style="177" customWidth="1"/>
    <col min="8710" max="8710" width="32.5703125" style="177" customWidth="1"/>
    <col min="8711" max="8711" width="9.42578125" style="177" customWidth="1"/>
    <col min="8712" max="8712" width="16.5703125" style="177" customWidth="1"/>
    <col min="8713" max="8713" width="0" style="177" hidden="1" customWidth="1"/>
    <col min="8714" max="8714" width="19.140625" style="177" customWidth="1"/>
    <col min="8715" max="8717" width="10" style="177" customWidth="1"/>
    <col min="8718" max="8718" width="11.28515625" style="177" customWidth="1"/>
    <col min="8719" max="8959" width="9.140625" style="177"/>
    <col min="8960" max="8960" width="5.7109375" style="177" customWidth="1"/>
    <col min="8961" max="8961" width="4.7109375" style="177" customWidth="1"/>
    <col min="8962" max="8962" width="0" style="177" hidden="1" customWidth="1"/>
    <col min="8963" max="8963" width="20" style="177" customWidth="1"/>
    <col min="8964" max="8964" width="8.140625" style="177" customWidth="1"/>
    <col min="8965" max="8965" width="6.85546875" style="177" customWidth="1"/>
    <col min="8966" max="8966" width="32.5703125" style="177" customWidth="1"/>
    <col min="8967" max="8967" width="9.42578125" style="177" customWidth="1"/>
    <col min="8968" max="8968" width="16.5703125" style="177" customWidth="1"/>
    <col min="8969" max="8969" width="0" style="177" hidden="1" customWidth="1"/>
    <col min="8970" max="8970" width="19.140625" style="177" customWidth="1"/>
    <col min="8971" max="8973" width="10" style="177" customWidth="1"/>
    <col min="8974" max="8974" width="11.28515625" style="177" customWidth="1"/>
    <col min="8975" max="9215" width="9.140625" style="177"/>
    <col min="9216" max="9216" width="5.7109375" style="177" customWidth="1"/>
    <col min="9217" max="9217" width="4.7109375" style="177" customWidth="1"/>
    <col min="9218" max="9218" width="0" style="177" hidden="1" customWidth="1"/>
    <col min="9219" max="9219" width="20" style="177" customWidth="1"/>
    <col min="9220" max="9220" width="8.140625" style="177" customWidth="1"/>
    <col min="9221" max="9221" width="6.85546875" style="177" customWidth="1"/>
    <col min="9222" max="9222" width="32.5703125" style="177" customWidth="1"/>
    <col min="9223" max="9223" width="9.42578125" style="177" customWidth="1"/>
    <col min="9224" max="9224" width="16.5703125" style="177" customWidth="1"/>
    <col min="9225" max="9225" width="0" style="177" hidden="1" customWidth="1"/>
    <col min="9226" max="9226" width="19.140625" style="177" customWidth="1"/>
    <col min="9227" max="9229" width="10" style="177" customWidth="1"/>
    <col min="9230" max="9230" width="11.28515625" style="177" customWidth="1"/>
    <col min="9231" max="9471" width="9.140625" style="177"/>
    <col min="9472" max="9472" width="5.7109375" style="177" customWidth="1"/>
    <col min="9473" max="9473" width="4.7109375" style="177" customWidth="1"/>
    <col min="9474" max="9474" width="0" style="177" hidden="1" customWidth="1"/>
    <col min="9475" max="9475" width="20" style="177" customWidth="1"/>
    <col min="9476" max="9476" width="8.140625" style="177" customWidth="1"/>
    <col min="9477" max="9477" width="6.85546875" style="177" customWidth="1"/>
    <col min="9478" max="9478" width="32.5703125" style="177" customWidth="1"/>
    <col min="9479" max="9479" width="9.42578125" style="177" customWidth="1"/>
    <col min="9480" max="9480" width="16.5703125" style="177" customWidth="1"/>
    <col min="9481" max="9481" width="0" style="177" hidden="1" customWidth="1"/>
    <col min="9482" max="9482" width="19.140625" style="177" customWidth="1"/>
    <col min="9483" max="9485" width="10" style="177" customWidth="1"/>
    <col min="9486" max="9486" width="11.28515625" style="177" customWidth="1"/>
    <col min="9487" max="9727" width="9.140625" style="177"/>
    <col min="9728" max="9728" width="5.7109375" style="177" customWidth="1"/>
    <col min="9729" max="9729" width="4.7109375" style="177" customWidth="1"/>
    <col min="9730" max="9730" width="0" style="177" hidden="1" customWidth="1"/>
    <col min="9731" max="9731" width="20" style="177" customWidth="1"/>
    <col min="9732" max="9732" width="8.140625" style="177" customWidth="1"/>
    <col min="9733" max="9733" width="6.85546875" style="177" customWidth="1"/>
    <col min="9734" max="9734" width="32.5703125" style="177" customWidth="1"/>
    <col min="9735" max="9735" width="9.42578125" style="177" customWidth="1"/>
    <col min="9736" max="9736" width="16.5703125" style="177" customWidth="1"/>
    <col min="9737" max="9737" width="0" style="177" hidden="1" customWidth="1"/>
    <col min="9738" max="9738" width="19.140625" style="177" customWidth="1"/>
    <col min="9739" max="9741" width="10" style="177" customWidth="1"/>
    <col min="9742" max="9742" width="11.28515625" style="177" customWidth="1"/>
    <col min="9743" max="9983" width="9.140625" style="177"/>
    <col min="9984" max="9984" width="5.7109375" style="177" customWidth="1"/>
    <col min="9985" max="9985" width="4.7109375" style="177" customWidth="1"/>
    <col min="9986" max="9986" width="0" style="177" hidden="1" customWidth="1"/>
    <col min="9987" max="9987" width="20" style="177" customWidth="1"/>
    <col min="9988" max="9988" width="8.140625" style="177" customWidth="1"/>
    <col min="9989" max="9989" width="6.85546875" style="177" customWidth="1"/>
    <col min="9990" max="9990" width="32.5703125" style="177" customWidth="1"/>
    <col min="9991" max="9991" width="9.42578125" style="177" customWidth="1"/>
    <col min="9992" max="9992" width="16.5703125" style="177" customWidth="1"/>
    <col min="9993" max="9993" width="0" style="177" hidden="1" customWidth="1"/>
    <col min="9994" max="9994" width="19.140625" style="177" customWidth="1"/>
    <col min="9995" max="9997" width="10" style="177" customWidth="1"/>
    <col min="9998" max="9998" width="11.28515625" style="177" customWidth="1"/>
    <col min="9999" max="10239" width="9.140625" style="177"/>
    <col min="10240" max="10240" width="5.7109375" style="177" customWidth="1"/>
    <col min="10241" max="10241" width="4.7109375" style="177" customWidth="1"/>
    <col min="10242" max="10242" width="0" style="177" hidden="1" customWidth="1"/>
    <col min="10243" max="10243" width="20" style="177" customWidth="1"/>
    <col min="10244" max="10244" width="8.140625" style="177" customWidth="1"/>
    <col min="10245" max="10245" width="6.85546875" style="177" customWidth="1"/>
    <col min="10246" max="10246" width="32.5703125" style="177" customWidth="1"/>
    <col min="10247" max="10247" width="9.42578125" style="177" customWidth="1"/>
    <col min="10248" max="10248" width="16.5703125" style="177" customWidth="1"/>
    <col min="10249" max="10249" width="0" style="177" hidden="1" customWidth="1"/>
    <col min="10250" max="10250" width="19.140625" style="177" customWidth="1"/>
    <col min="10251" max="10253" width="10" style="177" customWidth="1"/>
    <col min="10254" max="10254" width="11.28515625" style="177" customWidth="1"/>
    <col min="10255" max="10495" width="9.140625" style="177"/>
    <col min="10496" max="10496" width="5.7109375" style="177" customWidth="1"/>
    <col min="10497" max="10497" width="4.7109375" style="177" customWidth="1"/>
    <col min="10498" max="10498" width="0" style="177" hidden="1" customWidth="1"/>
    <col min="10499" max="10499" width="20" style="177" customWidth="1"/>
    <col min="10500" max="10500" width="8.140625" style="177" customWidth="1"/>
    <col min="10501" max="10501" width="6.85546875" style="177" customWidth="1"/>
    <col min="10502" max="10502" width="32.5703125" style="177" customWidth="1"/>
    <col min="10503" max="10503" width="9.42578125" style="177" customWidth="1"/>
    <col min="10504" max="10504" width="16.5703125" style="177" customWidth="1"/>
    <col min="10505" max="10505" width="0" style="177" hidden="1" customWidth="1"/>
    <col min="10506" max="10506" width="19.140625" style="177" customWidth="1"/>
    <col min="10507" max="10509" width="10" style="177" customWidth="1"/>
    <col min="10510" max="10510" width="11.28515625" style="177" customWidth="1"/>
    <col min="10511" max="10751" width="9.140625" style="177"/>
    <col min="10752" max="10752" width="5.7109375" style="177" customWidth="1"/>
    <col min="10753" max="10753" width="4.7109375" style="177" customWidth="1"/>
    <col min="10754" max="10754" width="0" style="177" hidden="1" customWidth="1"/>
    <col min="10755" max="10755" width="20" style="177" customWidth="1"/>
    <col min="10756" max="10756" width="8.140625" style="177" customWidth="1"/>
    <col min="10757" max="10757" width="6.85546875" style="177" customWidth="1"/>
    <col min="10758" max="10758" width="32.5703125" style="177" customWidth="1"/>
    <col min="10759" max="10759" width="9.42578125" style="177" customWidth="1"/>
    <col min="10760" max="10760" width="16.5703125" style="177" customWidth="1"/>
    <col min="10761" max="10761" width="0" style="177" hidden="1" customWidth="1"/>
    <col min="10762" max="10762" width="19.140625" style="177" customWidth="1"/>
    <col min="10763" max="10765" width="10" style="177" customWidth="1"/>
    <col min="10766" max="10766" width="11.28515625" style="177" customWidth="1"/>
    <col min="10767" max="11007" width="9.140625" style="177"/>
    <col min="11008" max="11008" width="5.7109375" style="177" customWidth="1"/>
    <col min="11009" max="11009" width="4.7109375" style="177" customWidth="1"/>
    <col min="11010" max="11010" width="0" style="177" hidden="1" customWidth="1"/>
    <col min="11011" max="11011" width="20" style="177" customWidth="1"/>
    <col min="11012" max="11012" width="8.140625" style="177" customWidth="1"/>
    <col min="11013" max="11013" width="6.85546875" style="177" customWidth="1"/>
    <col min="11014" max="11014" width="32.5703125" style="177" customWidth="1"/>
    <col min="11015" max="11015" width="9.42578125" style="177" customWidth="1"/>
    <col min="11016" max="11016" width="16.5703125" style="177" customWidth="1"/>
    <col min="11017" max="11017" width="0" style="177" hidden="1" customWidth="1"/>
    <col min="11018" max="11018" width="19.140625" style="177" customWidth="1"/>
    <col min="11019" max="11021" width="10" style="177" customWidth="1"/>
    <col min="11022" max="11022" width="11.28515625" style="177" customWidth="1"/>
    <col min="11023" max="11263" width="9.140625" style="177"/>
    <col min="11264" max="11264" width="5.7109375" style="177" customWidth="1"/>
    <col min="11265" max="11265" width="4.7109375" style="177" customWidth="1"/>
    <col min="11266" max="11266" width="0" style="177" hidden="1" customWidth="1"/>
    <col min="11267" max="11267" width="20" style="177" customWidth="1"/>
    <col min="11268" max="11268" width="8.140625" style="177" customWidth="1"/>
    <col min="11269" max="11269" width="6.85546875" style="177" customWidth="1"/>
    <col min="11270" max="11270" width="32.5703125" style="177" customWidth="1"/>
    <col min="11271" max="11271" width="9.42578125" style="177" customWidth="1"/>
    <col min="11272" max="11272" width="16.5703125" style="177" customWidth="1"/>
    <col min="11273" max="11273" width="0" style="177" hidden="1" customWidth="1"/>
    <col min="11274" max="11274" width="19.140625" style="177" customWidth="1"/>
    <col min="11275" max="11277" width="10" style="177" customWidth="1"/>
    <col min="11278" max="11278" width="11.28515625" style="177" customWidth="1"/>
    <col min="11279" max="11519" width="9.140625" style="177"/>
    <col min="11520" max="11520" width="5.7109375" style="177" customWidth="1"/>
    <col min="11521" max="11521" width="4.7109375" style="177" customWidth="1"/>
    <col min="11522" max="11522" width="0" style="177" hidden="1" customWidth="1"/>
    <col min="11523" max="11523" width="20" style="177" customWidth="1"/>
    <col min="11524" max="11524" width="8.140625" style="177" customWidth="1"/>
    <col min="11525" max="11525" width="6.85546875" style="177" customWidth="1"/>
    <col min="11526" max="11526" width="32.5703125" style="177" customWidth="1"/>
    <col min="11527" max="11527" width="9.42578125" style="177" customWidth="1"/>
    <col min="11528" max="11528" width="16.5703125" style="177" customWidth="1"/>
    <col min="11529" max="11529" width="0" style="177" hidden="1" customWidth="1"/>
    <col min="11530" max="11530" width="19.140625" style="177" customWidth="1"/>
    <col min="11531" max="11533" width="10" style="177" customWidth="1"/>
    <col min="11534" max="11534" width="11.28515625" style="177" customWidth="1"/>
    <col min="11535" max="11775" width="9.140625" style="177"/>
    <col min="11776" max="11776" width="5.7109375" style="177" customWidth="1"/>
    <col min="11777" max="11777" width="4.7109375" style="177" customWidth="1"/>
    <col min="11778" max="11778" width="0" style="177" hidden="1" customWidth="1"/>
    <col min="11779" max="11779" width="20" style="177" customWidth="1"/>
    <col min="11780" max="11780" width="8.140625" style="177" customWidth="1"/>
    <col min="11781" max="11781" width="6.85546875" style="177" customWidth="1"/>
    <col min="11782" max="11782" width="32.5703125" style="177" customWidth="1"/>
    <col min="11783" max="11783" width="9.42578125" style="177" customWidth="1"/>
    <col min="11784" max="11784" width="16.5703125" style="177" customWidth="1"/>
    <col min="11785" max="11785" width="0" style="177" hidden="1" customWidth="1"/>
    <col min="11786" max="11786" width="19.140625" style="177" customWidth="1"/>
    <col min="11787" max="11789" width="10" style="177" customWidth="1"/>
    <col min="11790" max="11790" width="11.28515625" style="177" customWidth="1"/>
    <col min="11791" max="12031" width="9.140625" style="177"/>
    <col min="12032" max="12032" width="5.7109375" style="177" customWidth="1"/>
    <col min="12033" max="12033" width="4.7109375" style="177" customWidth="1"/>
    <col min="12034" max="12034" width="0" style="177" hidden="1" customWidth="1"/>
    <col min="12035" max="12035" width="20" style="177" customWidth="1"/>
    <col min="12036" max="12036" width="8.140625" style="177" customWidth="1"/>
    <col min="12037" max="12037" width="6.85546875" style="177" customWidth="1"/>
    <col min="12038" max="12038" width="32.5703125" style="177" customWidth="1"/>
    <col min="12039" max="12039" width="9.42578125" style="177" customWidth="1"/>
    <col min="12040" max="12040" width="16.5703125" style="177" customWidth="1"/>
    <col min="12041" max="12041" width="0" style="177" hidden="1" customWidth="1"/>
    <col min="12042" max="12042" width="19.140625" style="177" customWidth="1"/>
    <col min="12043" max="12045" width="10" style="177" customWidth="1"/>
    <col min="12046" max="12046" width="11.28515625" style="177" customWidth="1"/>
    <col min="12047" max="12287" width="9.140625" style="177"/>
    <col min="12288" max="12288" width="5.7109375" style="177" customWidth="1"/>
    <col min="12289" max="12289" width="4.7109375" style="177" customWidth="1"/>
    <col min="12290" max="12290" width="0" style="177" hidden="1" customWidth="1"/>
    <col min="12291" max="12291" width="20" style="177" customWidth="1"/>
    <col min="12292" max="12292" width="8.140625" style="177" customWidth="1"/>
    <col min="12293" max="12293" width="6.85546875" style="177" customWidth="1"/>
    <col min="12294" max="12294" width="32.5703125" style="177" customWidth="1"/>
    <col min="12295" max="12295" width="9.42578125" style="177" customWidth="1"/>
    <col min="12296" max="12296" width="16.5703125" style="177" customWidth="1"/>
    <col min="12297" max="12297" width="0" style="177" hidden="1" customWidth="1"/>
    <col min="12298" max="12298" width="19.140625" style="177" customWidth="1"/>
    <col min="12299" max="12301" width="10" style="177" customWidth="1"/>
    <col min="12302" max="12302" width="11.28515625" style="177" customWidth="1"/>
    <col min="12303" max="12543" width="9.140625" style="177"/>
    <col min="12544" max="12544" width="5.7109375" style="177" customWidth="1"/>
    <col min="12545" max="12545" width="4.7109375" style="177" customWidth="1"/>
    <col min="12546" max="12546" width="0" style="177" hidden="1" customWidth="1"/>
    <col min="12547" max="12547" width="20" style="177" customWidth="1"/>
    <col min="12548" max="12548" width="8.140625" style="177" customWidth="1"/>
    <col min="12549" max="12549" width="6.85546875" style="177" customWidth="1"/>
    <col min="12550" max="12550" width="32.5703125" style="177" customWidth="1"/>
    <col min="12551" max="12551" width="9.42578125" style="177" customWidth="1"/>
    <col min="12552" max="12552" width="16.5703125" style="177" customWidth="1"/>
    <col min="12553" max="12553" width="0" style="177" hidden="1" customWidth="1"/>
    <col min="12554" max="12554" width="19.140625" style="177" customWidth="1"/>
    <col min="12555" max="12557" width="10" style="177" customWidth="1"/>
    <col min="12558" max="12558" width="11.28515625" style="177" customWidth="1"/>
    <col min="12559" max="12799" width="9.140625" style="177"/>
    <col min="12800" max="12800" width="5.7109375" style="177" customWidth="1"/>
    <col min="12801" max="12801" width="4.7109375" style="177" customWidth="1"/>
    <col min="12802" max="12802" width="0" style="177" hidden="1" customWidth="1"/>
    <col min="12803" max="12803" width="20" style="177" customWidth="1"/>
    <col min="12804" max="12804" width="8.140625" style="177" customWidth="1"/>
    <col min="12805" max="12805" width="6.85546875" style="177" customWidth="1"/>
    <col min="12806" max="12806" width="32.5703125" style="177" customWidth="1"/>
    <col min="12807" max="12807" width="9.42578125" style="177" customWidth="1"/>
    <col min="12808" max="12808" width="16.5703125" style="177" customWidth="1"/>
    <col min="12809" max="12809" width="0" style="177" hidden="1" customWidth="1"/>
    <col min="12810" max="12810" width="19.140625" style="177" customWidth="1"/>
    <col min="12811" max="12813" width="10" style="177" customWidth="1"/>
    <col min="12814" max="12814" width="11.28515625" style="177" customWidth="1"/>
    <col min="12815" max="13055" width="9.140625" style="177"/>
    <col min="13056" max="13056" width="5.7109375" style="177" customWidth="1"/>
    <col min="13057" max="13057" width="4.7109375" style="177" customWidth="1"/>
    <col min="13058" max="13058" width="0" style="177" hidden="1" customWidth="1"/>
    <col min="13059" max="13059" width="20" style="177" customWidth="1"/>
    <col min="13060" max="13060" width="8.140625" style="177" customWidth="1"/>
    <col min="13061" max="13061" width="6.85546875" style="177" customWidth="1"/>
    <col min="13062" max="13062" width="32.5703125" style="177" customWidth="1"/>
    <col min="13063" max="13063" width="9.42578125" style="177" customWidth="1"/>
    <col min="13064" max="13064" width="16.5703125" style="177" customWidth="1"/>
    <col min="13065" max="13065" width="0" style="177" hidden="1" customWidth="1"/>
    <col min="13066" max="13066" width="19.140625" style="177" customWidth="1"/>
    <col min="13067" max="13069" width="10" style="177" customWidth="1"/>
    <col min="13070" max="13070" width="11.28515625" style="177" customWidth="1"/>
    <col min="13071" max="13311" width="9.140625" style="177"/>
    <col min="13312" max="13312" width="5.7109375" style="177" customWidth="1"/>
    <col min="13313" max="13313" width="4.7109375" style="177" customWidth="1"/>
    <col min="13314" max="13314" width="0" style="177" hidden="1" customWidth="1"/>
    <col min="13315" max="13315" width="20" style="177" customWidth="1"/>
    <col min="13316" max="13316" width="8.140625" style="177" customWidth="1"/>
    <col min="13317" max="13317" width="6.85546875" style="177" customWidth="1"/>
    <col min="13318" max="13318" width="32.5703125" style="177" customWidth="1"/>
    <col min="13319" max="13319" width="9.42578125" style="177" customWidth="1"/>
    <col min="13320" max="13320" width="16.5703125" style="177" customWidth="1"/>
    <col min="13321" max="13321" width="0" style="177" hidden="1" customWidth="1"/>
    <col min="13322" max="13322" width="19.140625" style="177" customWidth="1"/>
    <col min="13323" max="13325" width="10" style="177" customWidth="1"/>
    <col min="13326" max="13326" width="11.28515625" style="177" customWidth="1"/>
    <col min="13327" max="13567" width="9.140625" style="177"/>
    <col min="13568" max="13568" width="5.7109375" style="177" customWidth="1"/>
    <col min="13569" max="13569" width="4.7109375" style="177" customWidth="1"/>
    <col min="13570" max="13570" width="0" style="177" hidden="1" customWidth="1"/>
    <col min="13571" max="13571" width="20" style="177" customWidth="1"/>
    <col min="13572" max="13572" width="8.140625" style="177" customWidth="1"/>
    <col min="13573" max="13573" width="6.85546875" style="177" customWidth="1"/>
    <col min="13574" max="13574" width="32.5703125" style="177" customWidth="1"/>
    <col min="13575" max="13575" width="9.42578125" style="177" customWidth="1"/>
    <col min="13576" max="13576" width="16.5703125" style="177" customWidth="1"/>
    <col min="13577" max="13577" width="0" style="177" hidden="1" customWidth="1"/>
    <col min="13578" max="13578" width="19.140625" style="177" customWidth="1"/>
    <col min="13579" max="13581" width="10" style="177" customWidth="1"/>
    <col min="13582" max="13582" width="11.28515625" style="177" customWidth="1"/>
    <col min="13583" max="13823" width="9.140625" style="177"/>
    <col min="13824" max="13824" width="5.7109375" style="177" customWidth="1"/>
    <col min="13825" max="13825" width="4.7109375" style="177" customWidth="1"/>
    <col min="13826" max="13826" width="0" style="177" hidden="1" customWidth="1"/>
    <col min="13827" max="13827" width="20" style="177" customWidth="1"/>
    <col min="13828" max="13828" width="8.140625" style="177" customWidth="1"/>
    <col min="13829" max="13829" width="6.85546875" style="177" customWidth="1"/>
    <col min="13830" max="13830" width="32.5703125" style="177" customWidth="1"/>
    <col min="13831" max="13831" width="9.42578125" style="177" customWidth="1"/>
    <col min="13832" max="13832" width="16.5703125" style="177" customWidth="1"/>
    <col min="13833" max="13833" width="0" style="177" hidden="1" customWidth="1"/>
    <col min="13834" max="13834" width="19.140625" style="177" customWidth="1"/>
    <col min="13835" max="13837" width="10" style="177" customWidth="1"/>
    <col min="13838" max="13838" width="11.28515625" style="177" customWidth="1"/>
    <col min="13839" max="14079" width="9.140625" style="177"/>
    <col min="14080" max="14080" width="5.7109375" style="177" customWidth="1"/>
    <col min="14081" max="14081" width="4.7109375" style="177" customWidth="1"/>
    <col min="14082" max="14082" width="0" style="177" hidden="1" customWidth="1"/>
    <col min="14083" max="14083" width="20" style="177" customWidth="1"/>
    <col min="14084" max="14084" width="8.140625" style="177" customWidth="1"/>
    <col min="14085" max="14085" width="6.85546875" style="177" customWidth="1"/>
    <col min="14086" max="14086" width="32.5703125" style="177" customWidth="1"/>
    <col min="14087" max="14087" width="9.42578125" style="177" customWidth="1"/>
    <col min="14088" max="14088" width="16.5703125" style="177" customWidth="1"/>
    <col min="14089" max="14089" width="0" style="177" hidden="1" customWidth="1"/>
    <col min="14090" max="14090" width="19.140625" style="177" customWidth="1"/>
    <col min="14091" max="14093" width="10" style="177" customWidth="1"/>
    <col min="14094" max="14094" width="11.28515625" style="177" customWidth="1"/>
    <col min="14095" max="14335" width="9.140625" style="177"/>
    <col min="14336" max="14336" width="5.7109375" style="177" customWidth="1"/>
    <col min="14337" max="14337" width="4.7109375" style="177" customWidth="1"/>
    <col min="14338" max="14338" width="0" style="177" hidden="1" customWidth="1"/>
    <col min="14339" max="14339" width="20" style="177" customWidth="1"/>
    <col min="14340" max="14340" width="8.140625" style="177" customWidth="1"/>
    <col min="14341" max="14341" width="6.85546875" style="177" customWidth="1"/>
    <col min="14342" max="14342" width="32.5703125" style="177" customWidth="1"/>
    <col min="14343" max="14343" width="9.42578125" style="177" customWidth="1"/>
    <col min="14344" max="14344" width="16.5703125" style="177" customWidth="1"/>
    <col min="14345" max="14345" width="0" style="177" hidden="1" customWidth="1"/>
    <col min="14346" max="14346" width="19.140625" style="177" customWidth="1"/>
    <col min="14347" max="14349" width="10" style="177" customWidth="1"/>
    <col min="14350" max="14350" width="11.28515625" style="177" customWidth="1"/>
    <col min="14351" max="14591" width="9.140625" style="177"/>
    <col min="14592" max="14592" width="5.7109375" style="177" customWidth="1"/>
    <col min="14593" max="14593" width="4.7109375" style="177" customWidth="1"/>
    <col min="14594" max="14594" width="0" style="177" hidden="1" customWidth="1"/>
    <col min="14595" max="14595" width="20" style="177" customWidth="1"/>
    <col min="14596" max="14596" width="8.140625" style="177" customWidth="1"/>
    <col min="14597" max="14597" width="6.85546875" style="177" customWidth="1"/>
    <col min="14598" max="14598" width="32.5703125" style="177" customWidth="1"/>
    <col min="14599" max="14599" width="9.42578125" style="177" customWidth="1"/>
    <col min="14600" max="14600" width="16.5703125" style="177" customWidth="1"/>
    <col min="14601" max="14601" width="0" style="177" hidden="1" customWidth="1"/>
    <col min="14602" max="14602" width="19.140625" style="177" customWidth="1"/>
    <col min="14603" max="14605" width="10" style="177" customWidth="1"/>
    <col min="14606" max="14606" width="11.28515625" style="177" customWidth="1"/>
    <col min="14607" max="14847" width="9.140625" style="177"/>
    <col min="14848" max="14848" width="5.7109375" style="177" customWidth="1"/>
    <col min="14849" max="14849" width="4.7109375" style="177" customWidth="1"/>
    <col min="14850" max="14850" width="0" style="177" hidden="1" customWidth="1"/>
    <col min="14851" max="14851" width="20" style="177" customWidth="1"/>
    <col min="14852" max="14852" width="8.140625" style="177" customWidth="1"/>
    <col min="14853" max="14853" width="6.85546875" style="177" customWidth="1"/>
    <col min="14854" max="14854" width="32.5703125" style="177" customWidth="1"/>
    <col min="14855" max="14855" width="9.42578125" style="177" customWidth="1"/>
    <col min="14856" max="14856" width="16.5703125" style="177" customWidth="1"/>
    <col min="14857" max="14857" width="0" style="177" hidden="1" customWidth="1"/>
    <col min="14858" max="14858" width="19.140625" style="177" customWidth="1"/>
    <col min="14859" max="14861" width="10" style="177" customWidth="1"/>
    <col min="14862" max="14862" width="11.28515625" style="177" customWidth="1"/>
    <col min="14863" max="15103" width="9.140625" style="177"/>
    <col min="15104" max="15104" width="5.7109375" style="177" customWidth="1"/>
    <col min="15105" max="15105" width="4.7109375" style="177" customWidth="1"/>
    <col min="15106" max="15106" width="0" style="177" hidden="1" customWidth="1"/>
    <col min="15107" max="15107" width="20" style="177" customWidth="1"/>
    <col min="15108" max="15108" width="8.140625" style="177" customWidth="1"/>
    <col min="15109" max="15109" width="6.85546875" style="177" customWidth="1"/>
    <col min="15110" max="15110" width="32.5703125" style="177" customWidth="1"/>
    <col min="15111" max="15111" width="9.42578125" style="177" customWidth="1"/>
    <col min="15112" max="15112" width="16.5703125" style="177" customWidth="1"/>
    <col min="15113" max="15113" width="0" style="177" hidden="1" customWidth="1"/>
    <col min="15114" max="15114" width="19.140625" style="177" customWidth="1"/>
    <col min="15115" max="15117" width="10" style="177" customWidth="1"/>
    <col min="15118" max="15118" width="11.28515625" style="177" customWidth="1"/>
    <col min="15119" max="15359" width="9.140625" style="177"/>
    <col min="15360" max="15360" width="5.7109375" style="177" customWidth="1"/>
    <col min="15361" max="15361" width="4.7109375" style="177" customWidth="1"/>
    <col min="15362" max="15362" width="0" style="177" hidden="1" customWidth="1"/>
    <col min="15363" max="15363" width="20" style="177" customWidth="1"/>
    <col min="15364" max="15364" width="8.140625" style="177" customWidth="1"/>
    <col min="15365" max="15365" width="6.85546875" style="177" customWidth="1"/>
    <col min="15366" max="15366" width="32.5703125" style="177" customWidth="1"/>
    <col min="15367" max="15367" width="9.42578125" style="177" customWidth="1"/>
    <col min="15368" max="15368" width="16.5703125" style="177" customWidth="1"/>
    <col min="15369" max="15369" width="0" style="177" hidden="1" customWidth="1"/>
    <col min="15370" max="15370" width="19.140625" style="177" customWidth="1"/>
    <col min="15371" max="15373" width="10" style="177" customWidth="1"/>
    <col min="15374" max="15374" width="11.28515625" style="177" customWidth="1"/>
    <col min="15375" max="15615" width="9.140625" style="177"/>
    <col min="15616" max="15616" width="5.7109375" style="177" customWidth="1"/>
    <col min="15617" max="15617" width="4.7109375" style="177" customWidth="1"/>
    <col min="15618" max="15618" width="0" style="177" hidden="1" customWidth="1"/>
    <col min="15619" max="15619" width="20" style="177" customWidth="1"/>
    <col min="15620" max="15620" width="8.140625" style="177" customWidth="1"/>
    <col min="15621" max="15621" width="6.85546875" style="177" customWidth="1"/>
    <col min="15622" max="15622" width="32.5703125" style="177" customWidth="1"/>
    <col min="15623" max="15623" width="9.42578125" style="177" customWidth="1"/>
    <col min="15624" max="15624" width="16.5703125" style="177" customWidth="1"/>
    <col min="15625" max="15625" width="0" style="177" hidden="1" customWidth="1"/>
    <col min="15626" max="15626" width="19.140625" style="177" customWidth="1"/>
    <col min="15627" max="15629" width="10" style="177" customWidth="1"/>
    <col min="15630" max="15630" width="11.28515625" style="177" customWidth="1"/>
    <col min="15631" max="15871" width="9.140625" style="177"/>
    <col min="15872" max="15872" width="5.7109375" style="177" customWidth="1"/>
    <col min="15873" max="15873" width="4.7109375" style="177" customWidth="1"/>
    <col min="15874" max="15874" width="0" style="177" hidden="1" customWidth="1"/>
    <col min="15875" max="15875" width="20" style="177" customWidth="1"/>
    <col min="15876" max="15876" width="8.140625" style="177" customWidth="1"/>
    <col min="15877" max="15877" width="6.85546875" style="177" customWidth="1"/>
    <col min="15878" max="15878" width="32.5703125" style="177" customWidth="1"/>
    <col min="15879" max="15879" width="9.42578125" style="177" customWidth="1"/>
    <col min="15880" max="15880" width="16.5703125" style="177" customWidth="1"/>
    <col min="15881" max="15881" width="0" style="177" hidden="1" customWidth="1"/>
    <col min="15882" max="15882" width="19.140625" style="177" customWidth="1"/>
    <col min="15883" max="15885" width="10" style="177" customWidth="1"/>
    <col min="15886" max="15886" width="11.28515625" style="177" customWidth="1"/>
    <col min="15887" max="16127" width="9.140625" style="177"/>
    <col min="16128" max="16128" width="5.7109375" style="177" customWidth="1"/>
    <col min="16129" max="16129" width="4.7109375" style="177" customWidth="1"/>
    <col min="16130" max="16130" width="0" style="177" hidden="1" customWidth="1"/>
    <col min="16131" max="16131" width="20" style="177" customWidth="1"/>
    <col min="16132" max="16132" width="8.140625" style="177" customWidth="1"/>
    <col min="16133" max="16133" width="6.85546875" style="177" customWidth="1"/>
    <col min="16134" max="16134" width="32.5703125" style="177" customWidth="1"/>
    <col min="16135" max="16135" width="9.42578125" style="177" customWidth="1"/>
    <col min="16136" max="16136" width="16.5703125" style="177" customWidth="1"/>
    <col min="16137" max="16137" width="0" style="177" hidden="1" customWidth="1"/>
    <col min="16138" max="16138" width="19.140625" style="177" customWidth="1"/>
    <col min="16139" max="16141" width="10" style="177" customWidth="1"/>
    <col min="16142" max="16142" width="11.28515625" style="177" customWidth="1"/>
    <col min="16143" max="16384" width="9.140625" style="177"/>
  </cols>
  <sheetData>
    <row r="1" spans="1:14" ht="48.75" customHeight="1">
      <c r="A1" s="338" t="s">
        <v>129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178" customFormat="1" ht="14.25" customHeight="1">
      <c r="A2" s="339" t="s">
        <v>19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14" s="179" customFormat="1" ht="18.75" customHeight="1">
      <c r="A3" s="340" t="s">
        <v>82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4" s="179" customFormat="1" ht="29.25" customHeight="1">
      <c r="A4" s="341" t="s">
        <v>126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s="179" customFormat="1" ht="15" customHeight="1">
      <c r="A5" s="342"/>
      <c r="B5" s="342"/>
      <c r="C5" s="342"/>
      <c r="D5" s="343"/>
      <c r="E5" s="343"/>
      <c r="F5" s="343"/>
      <c r="G5" s="343"/>
      <c r="H5" s="343"/>
      <c r="I5" s="343"/>
      <c r="J5" s="343"/>
      <c r="K5" s="343"/>
    </row>
    <row r="6" spans="1:14" s="186" customFormat="1" ht="15" customHeight="1">
      <c r="A6" s="91" t="s">
        <v>112</v>
      </c>
      <c r="B6" s="180"/>
      <c r="C6" s="180"/>
      <c r="D6" s="181"/>
      <c r="E6" s="182"/>
      <c r="F6" s="183"/>
      <c r="G6" s="182"/>
      <c r="H6" s="184"/>
      <c r="I6" s="184"/>
      <c r="J6" s="185"/>
      <c r="L6" s="187"/>
      <c r="M6" s="187"/>
      <c r="N6" s="187" t="s">
        <v>128</v>
      </c>
    </row>
    <row r="7" spans="1:14" ht="15" customHeight="1">
      <c r="A7" s="344" t="s">
        <v>30</v>
      </c>
      <c r="B7" s="345" t="s">
        <v>2</v>
      </c>
      <c r="C7" s="345" t="s">
        <v>14</v>
      </c>
      <c r="D7" s="337" t="s">
        <v>16</v>
      </c>
      <c r="E7" s="337" t="s">
        <v>3</v>
      </c>
      <c r="F7" s="336" t="s">
        <v>15</v>
      </c>
      <c r="G7" s="337" t="s">
        <v>17</v>
      </c>
      <c r="H7" s="337" t="s">
        <v>3</v>
      </c>
      <c r="I7" s="337" t="s">
        <v>4</v>
      </c>
      <c r="J7" s="337" t="s">
        <v>5</v>
      </c>
      <c r="K7" s="337" t="s">
        <v>6</v>
      </c>
      <c r="L7" s="333" t="s">
        <v>130</v>
      </c>
      <c r="M7" s="333" t="s">
        <v>96</v>
      </c>
      <c r="N7" s="333" t="s">
        <v>127</v>
      </c>
    </row>
    <row r="8" spans="1:14" ht="25.15" customHeight="1">
      <c r="A8" s="344"/>
      <c r="B8" s="346"/>
      <c r="C8" s="346"/>
      <c r="D8" s="337"/>
      <c r="E8" s="337"/>
      <c r="F8" s="336"/>
      <c r="G8" s="337"/>
      <c r="H8" s="337"/>
      <c r="I8" s="337"/>
      <c r="J8" s="337"/>
      <c r="K8" s="337"/>
      <c r="L8" s="334"/>
      <c r="M8" s="334"/>
      <c r="N8" s="334"/>
    </row>
    <row r="9" spans="1:14" ht="20.100000000000001" customHeight="1">
      <c r="A9" s="344"/>
      <c r="B9" s="347"/>
      <c r="C9" s="347"/>
      <c r="D9" s="337"/>
      <c r="E9" s="337"/>
      <c r="F9" s="336"/>
      <c r="G9" s="337"/>
      <c r="H9" s="337"/>
      <c r="I9" s="337"/>
      <c r="J9" s="337"/>
      <c r="K9" s="337"/>
      <c r="L9" s="335"/>
      <c r="M9" s="335"/>
      <c r="N9" s="335"/>
    </row>
    <row r="10" spans="1:14" s="192" customFormat="1" ht="39" customHeight="1">
      <c r="A10" s="188">
        <v>1</v>
      </c>
      <c r="B10" s="189"/>
      <c r="C10" s="189"/>
      <c r="D10" s="216" t="s">
        <v>191</v>
      </c>
      <c r="E10" s="120" t="s">
        <v>192</v>
      </c>
      <c r="F10" s="205" t="s">
        <v>9</v>
      </c>
      <c r="G10" s="122" t="s">
        <v>195</v>
      </c>
      <c r="H10" s="204" t="s">
        <v>193</v>
      </c>
      <c r="I10" s="205" t="s">
        <v>194</v>
      </c>
      <c r="J10" s="205" t="s">
        <v>89</v>
      </c>
      <c r="K10" s="104" t="s">
        <v>174</v>
      </c>
      <c r="L10" s="190">
        <v>65.626000000000005</v>
      </c>
      <c r="M10" s="190">
        <v>64.2</v>
      </c>
      <c r="N10" s="191">
        <f>L10+M10</f>
        <v>129.82600000000002</v>
      </c>
    </row>
    <row r="11" spans="1:14" s="192" customFormat="1" ht="39" customHeight="1">
      <c r="A11" s="188">
        <v>2</v>
      </c>
      <c r="B11" s="189"/>
      <c r="C11" s="189"/>
      <c r="D11" s="216" t="s">
        <v>186</v>
      </c>
      <c r="E11" s="120" t="s">
        <v>187</v>
      </c>
      <c r="F11" s="205" t="s">
        <v>10</v>
      </c>
      <c r="G11" s="228" t="s">
        <v>190</v>
      </c>
      <c r="H11" s="229" t="s">
        <v>189</v>
      </c>
      <c r="I11" s="230" t="s">
        <v>89</v>
      </c>
      <c r="J11" s="205" t="s">
        <v>89</v>
      </c>
      <c r="K11" s="104" t="s">
        <v>174</v>
      </c>
      <c r="L11" s="190">
        <v>63.625</v>
      </c>
      <c r="M11" s="190">
        <v>62.2</v>
      </c>
      <c r="N11" s="191">
        <f t="shared" ref="N11" si="0">L11+M11</f>
        <v>125.825</v>
      </c>
    </row>
    <row r="12" spans="1:14" s="192" customFormat="1" ht="39" customHeight="1">
      <c r="A12" s="188"/>
      <c r="B12" s="189"/>
      <c r="C12" s="189"/>
      <c r="D12" s="106" t="s">
        <v>199</v>
      </c>
      <c r="E12" s="120" t="s">
        <v>200</v>
      </c>
      <c r="F12" s="121" t="s">
        <v>51</v>
      </c>
      <c r="G12" s="122" t="s">
        <v>196</v>
      </c>
      <c r="H12" s="120" t="s">
        <v>197</v>
      </c>
      <c r="I12" s="121" t="s">
        <v>89</v>
      </c>
      <c r="J12" s="121" t="s">
        <v>89</v>
      </c>
      <c r="K12" s="80" t="s">
        <v>174</v>
      </c>
      <c r="L12" s="190">
        <v>65.375</v>
      </c>
      <c r="M12" s="190" t="s">
        <v>44</v>
      </c>
      <c r="N12" s="191" t="s">
        <v>44</v>
      </c>
    </row>
    <row r="13" spans="1:14" s="192" customFormat="1" ht="39" customHeight="1">
      <c r="A13" s="188"/>
      <c r="B13" s="189"/>
      <c r="C13" s="189"/>
      <c r="D13" s="245" t="s">
        <v>219</v>
      </c>
      <c r="E13" s="140" t="s">
        <v>224</v>
      </c>
      <c r="F13" s="246" t="s">
        <v>8</v>
      </c>
      <c r="G13" s="239" t="s">
        <v>220</v>
      </c>
      <c r="H13" s="81" t="s">
        <v>221</v>
      </c>
      <c r="I13" s="240" t="s">
        <v>222</v>
      </c>
      <c r="J13" s="240" t="s">
        <v>222</v>
      </c>
      <c r="K13" s="247" t="s">
        <v>223</v>
      </c>
      <c r="L13" s="190">
        <v>65.625</v>
      </c>
      <c r="M13" s="190" t="s">
        <v>44</v>
      </c>
      <c r="N13" s="191" t="s">
        <v>44</v>
      </c>
    </row>
    <row r="14" spans="1:14" s="192" customFormat="1" ht="39" customHeight="1">
      <c r="A14" s="188"/>
      <c r="B14" s="189"/>
      <c r="C14" s="189"/>
      <c r="D14" s="244" t="s">
        <v>137</v>
      </c>
      <c r="E14" s="120" t="s">
        <v>138</v>
      </c>
      <c r="F14" s="243" t="s">
        <v>8</v>
      </c>
      <c r="G14" s="122" t="s">
        <v>133</v>
      </c>
      <c r="H14" s="120" t="s">
        <v>134</v>
      </c>
      <c r="I14" s="121" t="s">
        <v>135</v>
      </c>
      <c r="J14" s="121" t="s">
        <v>136</v>
      </c>
      <c r="K14" s="104" t="s">
        <v>254</v>
      </c>
      <c r="L14" s="190">
        <v>68.75</v>
      </c>
      <c r="M14" s="190" t="s">
        <v>44</v>
      </c>
      <c r="N14" s="191" t="s">
        <v>44</v>
      </c>
    </row>
    <row r="15" spans="1:14" s="192" customFormat="1" ht="39" customHeight="1">
      <c r="A15" s="188"/>
      <c r="B15" s="189"/>
      <c r="C15" s="189"/>
      <c r="D15" s="106" t="s">
        <v>198</v>
      </c>
      <c r="E15" s="120"/>
      <c r="F15" s="121" t="s">
        <v>8</v>
      </c>
      <c r="G15" s="122" t="s">
        <v>196</v>
      </c>
      <c r="H15" s="120" t="s">
        <v>197</v>
      </c>
      <c r="I15" s="121" t="s">
        <v>89</v>
      </c>
      <c r="J15" s="121" t="s">
        <v>89</v>
      </c>
      <c r="K15" s="80" t="s">
        <v>174</v>
      </c>
      <c r="L15" s="288" t="s">
        <v>251</v>
      </c>
      <c r="M15" s="190" t="s">
        <v>44</v>
      </c>
      <c r="N15" s="191" t="s">
        <v>44</v>
      </c>
    </row>
    <row r="16" spans="1:14" s="202" customFormat="1" ht="27" customHeight="1">
      <c r="A16" s="196"/>
      <c r="B16" s="196"/>
      <c r="C16" s="196"/>
      <c r="D16" s="197"/>
      <c r="E16" s="197"/>
      <c r="F16" s="197"/>
      <c r="G16" s="198"/>
      <c r="H16" s="199"/>
      <c r="I16" s="133"/>
      <c r="J16" s="200"/>
      <c r="K16" s="176"/>
      <c r="L16" s="196"/>
      <c r="M16" s="201"/>
      <c r="N16" s="201"/>
    </row>
    <row r="17" spans="1:26" s="202" customFormat="1" ht="27" customHeight="1">
      <c r="A17" s="196"/>
      <c r="B17" s="196"/>
      <c r="C17" s="196"/>
      <c r="D17" s="197"/>
      <c r="E17" s="197"/>
      <c r="F17" s="197"/>
      <c r="G17" s="198"/>
      <c r="H17" s="199"/>
      <c r="I17" s="133"/>
      <c r="J17" s="200"/>
      <c r="K17" s="176"/>
      <c r="L17" s="196"/>
      <c r="M17" s="201"/>
      <c r="N17" s="201"/>
    </row>
    <row r="18" spans="1:26" s="202" customFormat="1" ht="27" customHeight="1">
      <c r="A18" s="196"/>
      <c r="B18" s="196"/>
      <c r="C18" s="196"/>
      <c r="D18" s="34" t="s">
        <v>18</v>
      </c>
      <c r="E18" s="34"/>
      <c r="F18" s="34"/>
      <c r="G18" s="34"/>
      <c r="H18" s="34"/>
      <c r="I18" s="133" t="s">
        <v>103</v>
      </c>
      <c r="J18" s="34"/>
      <c r="K18" s="133"/>
      <c r="L18" s="196"/>
      <c r="M18" s="201"/>
      <c r="N18" s="201"/>
    </row>
    <row r="19" spans="1:26" s="202" customFormat="1" ht="27" customHeight="1">
      <c r="A19" s="196"/>
      <c r="B19" s="196"/>
      <c r="C19" s="196"/>
      <c r="D19" s="197"/>
      <c r="E19" s="197"/>
      <c r="F19" s="197"/>
      <c r="G19" s="198"/>
      <c r="H19" s="199"/>
      <c r="I19" s="133"/>
      <c r="J19" s="200"/>
      <c r="K19" s="176"/>
      <c r="L19" s="196"/>
      <c r="M19" s="201"/>
      <c r="N19" s="201"/>
    </row>
    <row r="20" spans="1:26" s="202" customFormat="1" ht="27" customHeight="1">
      <c r="A20" s="196"/>
      <c r="B20" s="196"/>
      <c r="C20" s="196"/>
      <c r="D20" s="197" t="s">
        <v>11</v>
      </c>
      <c r="E20" s="197"/>
      <c r="F20" s="197"/>
      <c r="G20" s="198"/>
      <c r="H20" s="199"/>
      <c r="I20" s="133" t="s">
        <v>88</v>
      </c>
      <c r="J20" s="200"/>
      <c r="K20" s="176"/>
      <c r="L20" s="196"/>
      <c r="M20" s="201"/>
      <c r="N20" s="201"/>
    </row>
    <row r="21" spans="1:26" s="202" customFormat="1" ht="27" customHeight="1">
      <c r="A21" s="196"/>
      <c r="B21" s="196"/>
      <c r="C21" s="196"/>
      <c r="D21" s="197"/>
      <c r="E21" s="197"/>
      <c r="F21" s="197"/>
      <c r="G21" s="198"/>
      <c r="H21" s="199"/>
      <c r="I21" s="133"/>
      <c r="J21" s="200"/>
      <c r="K21" s="176"/>
      <c r="L21" s="196"/>
      <c r="M21" s="201"/>
      <c r="N21" s="201"/>
    </row>
    <row r="22" spans="1:26" s="8" customFormat="1" ht="27" customHeight="1">
      <c r="A22" s="34"/>
      <c r="B22" s="34"/>
      <c r="C22" s="34"/>
      <c r="D22" s="34" t="s">
        <v>46</v>
      </c>
      <c r="E22" s="34"/>
      <c r="F22" s="34"/>
      <c r="G22" s="34"/>
      <c r="H22" s="34"/>
      <c r="I22" s="133" t="s">
        <v>121</v>
      </c>
      <c r="J22" s="34"/>
      <c r="K22" s="133"/>
      <c r="L22" s="35"/>
      <c r="M22" s="39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</sheetData>
  <protectedRanges>
    <protectedRange sqref="K14" name="Диапазон1_3_1_1_3_11_1_1_3_1_3_1_1_1_1_4_2_2_2_2_5_1"/>
  </protectedRanges>
  <sortState ref="A12:Z15">
    <sortCondition ref="D12:D15"/>
  </sortState>
  <mergeCells count="19">
    <mergeCell ref="A7:A9"/>
    <mergeCell ref="B7:B9"/>
    <mergeCell ref="C7:C9"/>
    <mergeCell ref="D7:D9"/>
    <mergeCell ref="E7:E9"/>
    <mergeCell ref="A1:N1"/>
    <mergeCell ref="A2:N2"/>
    <mergeCell ref="A3:N3"/>
    <mergeCell ref="A4:N4"/>
    <mergeCell ref="A5:K5"/>
    <mergeCell ref="L7:L9"/>
    <mergeCell ref="M7:M9"/>
    <mergeCell ref="N7:N9"/>
    <mergeCell ref="F7:F9"/>
    <mergeCell ref="G7:G9"/>
    <mergeCell ref="H7:H9"/>
    <mergeCell ref="I7:I9"/>
    <mergeCell ref="J7:J9"/>
    <mergeCell ref="K7:K9"/>
  </mergeCells>
  <pageMargins left="0.55118110236220474" right="0.47244094488188981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85" zoomScaleNormal="100" zoomScaleSheetLayoutView="85" workbookViewId="0">
      <selection activeCell="H10" sqref="H10:H11"/>
    </sheetView>
  </sheetViews>
  <sheetFormatPr defaultRowHeight="12.75"/>
  <cols>
    <col min="1" max="1" width="5" style="8" customWidth="1"/>
    <col min="2" max="3" width="4.7109375" style="8" hidden="1" customWidth="1"/>
    <col min="4" max="4" width="16.85546875" style="8" customWidth="1"/>
    <col min="5" max="5" width="8.28515625" style="8" customWidth="1"/>
    <col min="6" max="6" width="6" style="8" customWidth="1"/>
    <col min="7" max="7" width="33.28515625" style="8" customWidth="1"/>
    <col min="8" max="8" width="11.28515625" style="8" customWidth="1"/>
    <col min="9" max="9" width="16" style="8" customWidth="1"/>
    <col min="10" max="10" width="12.7109375" style="8" hidden="1" customWidth="1"/>
    <col min="11" max="11" width="23.285156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4" style="8" customWidth="1"/>
    <col min="18" max="18" width="6.42578125" style="40" customWidth="1"/>
    <col min="19" max="19" width="8.7109375" style="41" customWidth="1"/>
    <col min="20" max="20" width="4.28515625" style="8" customWidth="1"/>
    <col min="21" max="22" width="4.85546875" style="8" customWidth="1"/>
    <col min="23" max="23" width="6.28515625" style="8" customWidth="1"/>
    <col min="24" max="24" width="9.5703125" style="8" customWidth="1"/>
    <col min="25" max="25" width="9.7109375" style="41" customWidth="1"/>
    <col min="26" max="26" width="7.42578125" style="8" customWidth="1"/>
    <col min="27" max="16384" width="9.140625" style="8"/>
  </cols>
  <sheetData>
    <row r="1" spans="1:26" ht="64.5" customHeight="1">
      <c r="A1" s="303" t="s">
        <v>125</v>
      </c>
      <c r="B1" s="303"/>
      <c r="C1" s="303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23.25" customHeight="1">
      <c r="A2" s="309" t="s">
        <v>114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</row>
    <row r="3" spans="1:26" s="9" customFormat="1" ht="15.95" customHeight="1">
      <c r="A3" s="305" t="s">
        <v>19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1:26" s="10" customFormat="1" ht="15.95" customHeight="1">
      <c r="A4" s="306" t="s">
        <v>31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spans="1:26" s="11" customFormat="1" ht="21" customHeight="1">
      <c r="A5" s="307" t="s">
        <v>104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6" s="11" customFormat="1" ht="6" customHeight="1">
      <c r="A6" s="313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s="94" customFormat="1" ht="18.75" customHeight="1">
      <c r="A7" s="302" t="s">
        <v>255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1:26" ht="3.7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</row>
    <row r="9" spans="1:26" s="17" customFormat="1" ht="15" customHeight="1">
      <c r="A9" s="91" t="s">
        <v>112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67" t="s">
        <v>115</v>
      </c>
      <c r="Z9" s="19"/>
    </row>
    <row r="10" spans="1:26" s="20" customFormat="1" ht="20.100000000000001" customHeight="1">
      <c r="A10" s="299" t="s">
        <v>30</v>
      </c>
      <c r="B10" s="300" t="s">
        <v>2</v>
      </c>
      <c r="C10" s="297" t="s">
        <v>14</v>
      </c>
      <c r="D10" s="301" t="s">
        <v>16</v>
      </c>
      <c r="E10" s="301" t="s">
        <v>3</v>
      </c>
      <c r="F10" s="299" t="s">
        <v>15</v>
      </c>
      <c r="G10" s="301" t="s">
        <v>17</v>
      </c>
      <c r="H10" s="301" t="s">
        <v>3</v>
      </c>
      <c r="I10" s="301" t="s">
        <v>4</v>
      </c>
      <c r="J10" s="168"/>
      <c r="K10" s="301" t="s">
        <v>6</v>
      </c>
      <c r="L10" s="294" t="s">
        <v>20</v>
      </c>
      <c r="M10" s="294"/>
      <c r="N10" s="294"/>
      <c r="O10" s="294" t="s">
        <v>21</v>
      </c>
      <c r="P10" s="294"/>
      <c r="Q10" s="294"/>
      <c r="R10" s="294" t="s">
        <v>45</v>
      </c>
      <c r="S10" s="294"/>
      <c r="T10" s="294"/>
      <c r="U10" s="295" t="s">
        <v>22</v>
      </c>
      <c r="V10" s="297" t="s">
        <v>23</v>
      </c>
      <c r="W10" s="299" t="s">
        <v>24</v>
      </c>
      <c r="X10" s="300" t="s">
        <v>50</v>
      </c>
      <c r="Y10" s="293" t="s">
        <v>26</v>
      </c>
      <c r="Z10" s="293" t="s">
        <v>27</v>
      </c>
    </row>
    <row r="11" spans="1:26" s="20" customFormat="1" ht="39.950000000000003" customHeight="1">
      <c r="A11" s="299"/>
      <c r="B11" s="300"/>
      <c r="C11" s="298"/>
      <c r="D11" s="301"/>
      <c r="E11" s="301"/>
      <c r="F11" s="299"/>
      <c r="G11" s="301"/>
      <c r="H11" s="301"/>
      <c r="I11" s="301"/>
      <c r="J11" s="168"/>
      <c r="K11" s="301"/>
      <c r="L11" s="21" t="s">
        <v>28</v>
      </c>
      <c r="M11" s="22" t="s">
        <v>29</v>
      </c>
      <c r="N11" s="23" t="s">
        <v>30</v>
      </c>
      <c r="O11" s="21" t="s">
        <v>28</v>
      </c>
      <c r="P11" s="22" t="s">
        <v>29</v>
      </c>
      <c r="Q11" s="23" t="s">
        <v>30</v>
      </c>
      <c r="R11" s="21" t="s">
        <v>28</v>
      </c>
      <c r="S11" s="22" t="s">
        <v>29</v>
      </c>
      <c r="T11" s="23" t="s">
        <v>30</v>
      </c>
      <c r="U11" s="296"/>
      <c r="V11" s="298"/>
      <c r="W11" s="299"/>
      <c r="X11" s="300"/>
      <c r="Y11" s="293"/>
      <c r="Z11" s="293"/>
    </row>
    <row r="12" spans="1:26" s="89" customFormat="1" ht="46.5" customHeight="1">
      <c r="A12" s="82">
        <f>RANK(Y12,Y$12:Y$15,0)</f>
        <v>1</v>
      </c>
      <c r="B12" s="24"/>
      <c r="C12" s="72"/>
      <c r="D12" s="211" t="s">
        <v>144</v>
      </c>
      <c r="E12" s="78" t="s">
        <v>145</v>
      </c>
      <c r="F12" s="143">
        <v>1</v>
      </c>
      <c r="G12" s="171" t="s">
        <v>146</v>
      </c>
      <c r="H12" s="212" t="s">
        <v>147</v>
      </c>
      <c r="I12" s="213" t="s">
        <v>148</v>
      </c>
      <c r="J12" s="214" t="s">
        <v>148</v>
      </c>
      <c r="K12" s="215" t="s">
        <v>149</v>
      </c>
      <c r="L12" s="83">
        <v>173</v>
      </c>
      <c r="M12" s="84">
        <f>L12/2.7-IF($U12=1,0.5,IF($U12=2,1.5,0))</f>
        <v>64.074074074074076</v>
      </c>
      <c r="N12" s="85">
        <f>RANK(M12,M$12:M$15,0)</f>
        <v>1</v>
      </c>
      <c r="O12" s="83">
        <v>172.5</v>
      </c>
      <c r="P12" s="84">
        <f>O12/2.7-IF($U12=1,0.5,IF($U12=2,1.5,0))</f>
        <v>63.888888888888886</v>
      </c>
      <c r="Q12" s="85">
        <f>RANK(P12,P$12:P$15,0)</f>
        <v>1</v>
      </c>
      <c r="R12" s="83">
        <v>174.5</v>
      </c>
      <c r="S12" s="84">
        <f>R12/2.7-IF($U12=1,0.5,IF($U12=2,1.5,0))</f>
        <v>64.629629629629619</v>
      </c>
      <c r="T12" s="85">
        <f>RANK(S12,S$12:S$15,0)</f>
        <v>1</v>
      </c>
      <c r="U12" s="86"/>
      <c r="V12" s="86"/>
      <c r="W12" s="83">
        <f>L12+O12+R12</f>
        <v>520</v>
      </c>
      <c r="X12" s="87"/>
      <c r="Y12" s="84">
        <f>ROUND(SUM(M12,P12,S12)/3,3)</f>
        <v>64.197999999999993</v>
      </c>
      <c r="Z12" s="88" t="s">
        <v>44</v>
      </c>
    </row>
    <row r="13" spans="1:26" s="89" customFormat="1" ht="46.5" customHeight="1">
      <c r="A13" s="82">
        <f>RANK(Y13,Y$12:Y$15,0)</f>
        <v>2</v>
      </c>
      <c r="B13" s="24"/>
      <c r="C13" s="72"/>
      <c r="D13" s="217" t="s">
        <v>158</v>
      </c>
      <c r="E13" s="78" t="s">
        <v>52</v>
      </c>
      <c r="F13" s="205" t="s">
        <v>8</v>
      </c>
      <c r="G13" s="218" t="s">
        <v>159</v>
      </c>
      <c r="H13" s="219" t="s">
        <v>80</v>
      </c>
      <c r="I13" s="220" t="s">
        <v>81</v>
      </c>
      <c r="J13" s="170" t="s">
        <v>41</v>
      </c>
      <c r="K13" s="92" t="s">
        <v>57</v>
      </c>
      <c r="L13" s="83">
        <v>172</v>
      </c>
      <c r="M13" s="84">
        <f>L13/2.7-IF($U13=1,0.5,IF($U13=2,1.5,0))</f>
        <v>63.703703703703702</v>
      </c>
      <c r="N13" s="85">
        <f>RANK(M13,M$12:M$15,0)</f>
        <v>2</v>
      </c>
      <c r="O13" s="83">
        <v>170</v>
      </c>
      <c r="P13" s="84">
        <f>O13/2.7-IF($U13=1,0.5,IF($U13=2,1.5,0))</f>
        <v>62.962962962962962</v>
      </c>
      <c r="Q13" s="85">
        <f>RANK(P13,P$12:P$15,0)</f>
        <v>2</v>
      </c>
      <c r="R13" s="83">
        <v>173</v>
      </c>
      <c r="S13" s="84">
        <f>R13/2.7-IF($U13=1,0.5,IF($U13=2,1.5,0))</f>
        <v>64.074074074074076</v>
      </c>
      <c r="T13" s="85">
        <f>RANK(S13,S$12:S$15,0)</f>
        <v>2</v>
      </c>
      <c r="U13" s="86"/>
      <c r="V13" s="86"/>
      <c r="W13" s="83">
        <f>L13+O13+R13</f>
        <v>515</v>
      </c>
      <c r="X13" s="87"/>
      <c r="Y13" s="84">
        <f>ROUND(SUM(M13,P13,S13)/3,3)</f>
        <v>63.58</v>
      </c>
      <c r="Z13" s="88" t="s">
        <v>44</v>
      </c>
    </row>
    <row r="14" spans="1:26" s="89" customFormat="1" ht="46.5" customHeight="1">
      <c r="A14" s="82">
        <f>RANK(Y14,Y$12:Y$15,0)</f>
        <v>3</v>
      </c>
      <c r="B14" s="24"/>
      <c r="C14" s="72"/>
      <c r="D14" s="216" t="s">
        <v>210</v>
      </c>
      <c r="E14" s="204" t="s">
        <v>211</v>
      </c>
      <c r="F14" s="205" t="s">
        <v>8</v>
      </c>
      <c r="G14" s="206" t="s">
        <v>212</v>
      </c>
      <c r="H14" s="204" t="s">
        <v>213</v>
      </c>
      <c r="I14" s="205" t="s">
        <v>214</v>
      </c>
      <c r="J14" s="205" t="s">
        <v>89</v>
      </c>
      <c r="K14" s="80" t="s">
        <v>174</v>
      </c>
      <c r="L14" s="83">
        <v>157</v>
      </c>
      <c r="M14" s="84">
        <f>L14/2.7-IF($U14=1,0.5,IF($U14=2,1.5,0))</f>
        <v>58.148148148148145</v>
      </c>
      <c r="N14" s="85">
        <f>RANK(M14,M$12:M$15,0)</f>
        <v>3</v>
      </c>
      <c r="O14" s="83">
        <v>151</v>
      </c>
      <c r="P14" s="84">
        <f>O14/2.7-IF($U14=1,0.5,IF($U14=2,1.5,0))</f>
        <v>55.925925925925924</v>
      </c>
      <c r="Q14" s="85">
        <f>RANK(P14,P$12:P$15,0)</f>
        <v>3</v>
      </c>
      <c r="R14" s="83">
        <v>154</v>
      </c>
      <c r="S14" s="84">
        <f>R14/2.7-IF($U14=1,0.5,IF($U14=2,1.5,0))</f>
        <v>57.037037037037031</v>
      </c>
      <c r="T14" s="85">
        <f>RANK(S14,S$12:S$15,0)</f>
        <v>3</v>
      </c>
      <c r="U14" s="86"/>
      <c r="V14" s="86"/>
      <c r="W14" s="83">
        <f>L14+O14+R14</f>
        <v>462</v>
      </c>
      <c r="X14" s="87"/>
      <c r="Y14" s="84">
        <f>ROUND(SUM(M14,P14,S14)/3,3)</f>
        <v>57.036999999999999</v>
      </c>
      <c r="Z14" s="88" t="s">
        <v>44</v>
      </c>
    </row>
    <row r="15" spans="1:26" s="89" customFormat="1" ht="46.5" customHeight="1">
      <c r="A15" s="82"/>
      <c r="B15" s="24"/>
      <c r="C15" s="72"/>
      <c r="D15" s="207" t="s">
        <v>151</v>
      </c>
      <c r="E15" s="120" t="s">
        <v>150</v>
      </c>
      <c r="F15" s="104" t="s">
        <v>8</v>
      </c>
      <c r="G15" s="206" t="s">
        <v>153</v>
      </c>
      <c r="H15" s="204" t="s">
        <v>152</v>
      </c>
      <c r="I15" s="205" t="s">
        <v>154</v>
      </c>
      <c r="J15" s="205" t="s">
        <v>41</v>
      </c>
      <c r="K15" s="104" t="s">
        <v>249</v>
      </c>
      <c r="L15" s="348" t="s">
        <v>246</v>
      </c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50"/>
    </row>
    <row r="16" spans="1:26" s="25" customFormat="1" ht="49.5" customHeight="1">
      <c r="A16" s="26"/>
      <c r="B16" s="27"/>
      <c r="C16" s="28"/>
      <c r="D16" s="42"/>
      <c r="E16" s="3"/>
      <c r="F16" s="4"/>
      <c r="G16" s="5"/>
      <c r="H16" s="43"/>
      <c r="I16" s="44"/>
      <c r="J16" s="4"/>
      <c r="K16" s="6"/>
      <c r="L16" s="29"/>
      <c r="M16" s="30"/>
      <c r="N16" s="31"/>
      <c r="O16" s="29"/>
      <c r="P16" s="30"/>
      <c r="Q16" s="31"/>
      <c r="R16" s="29"/>
      <c r="S16" s="30"/>
      <c r="T16" s="31"/>
      <c r="U16" s="31"/>
      <c r="V16" s="31"/>
      <c r="W16" s="29"/>
      <c r="X16" s="32"/>
      <c r="Y16" s="30"/>
      <c r="Z16" s="33"/>
    </row>
    <row r="17" spans="1:26" ht="27" customHeight="1">
      <c r="A17" s="34"/>
      <c r="B17" s="34"/>
      <c r="C17" s="34"/>
      <c r="D17" s="34" t="s">
        <v>18</v>
      </c>
      <c r="E17" s="34"/>
      <c r="F17" s="34"/>
      <c r="G17" s="34"/>
      <c r="H17" s="34"/>
      <c r="J17" s="34"/>
      <c r="K17" s="133" t="s">
        <v>103</v>
      </c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7" customHeight="1">
      <c r="A18" s="34"/>
      <c r="B18" s="34"/>
      <c r="C18" s="34"/>
      <c r="D18" s="34"/>
      <c r="E18" s="34"/>
      <c r="F18" s="34"/>
      <c r="G18" s="34"/>
      <c r="H18" s="34"/>
      <c r="J18" s="34"/>
      <c r="K18" s="133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7" customHeight="1">
      <c r="A19" s="34"/>
      <c r="B19" s="34"/>
      <c r="C19" s="34"/>
      <c r="D19" s="34" t="s">
        <v>11</v>
      </c>
      <c r="E19" s="34"/>
      <c r="F19" s="34"/>
      <c r="G19" s="34"/>
      <c r="H19" s="34"/>
      <c r="J19" s="34"/>
      <c r="K19" s="133" t="s">
        <v>88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27" customHeight="1">
      <c r="A20" s="34"/>
      <c r="B20" s="34"/>
      <c r="C20" s="34"/>
      <c r="D20" s="34"/>
      <c r="E20" s="34"/>
      <c r="F20" s="34"/>
      <c r="G20" s="34"/>
      <c r="H20" s="34"/>
      <c r="J20" s="34"/>
      <c r="K20" s="1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27" customHeight="1">
      <c r="A21" s="34"/>
      <c r="B21" s="34"/>
      <c r="C21" s="34"/>
      <c r="D21" s="34" t="s">
        <v>46</v>
      </c>
      <c r="E21" s="34"/>
      <c r="F21" s="34"/>
      <c r="G21" s="34"/>
      <c r="H21" s="34"/>
      <c r="J21" s="34"/>
      <c r="K21" s="133" t="s">
        <v>121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s="45" customFormat="1" ht="11.25" hidden="1" customHeight="1">
      <c r="K22" s="7"/>
      <c r="L22" s="48"/>
      <c r="M22" s="47"/>
      <c r="O22" s="48"/>
      <c r="P22" s="47"/>
      <c r="R22" s="48"/>
      <c r="S22" s="47"/>
      <c r="Y22" s="47"/>
    </row>
  </sheetData>
  <sortState ref="A12:Z15">
    <sortCondition ref="A12:A15"/>
  </sortState>
  <mergeCells count="27">
    <mergeCell ref="X10:X11"/>
    <mergeCell ref="F10:F11"/>
    <mergeCell ref="G10:G11"/>
    <mergeCell ref="H10:H11"/>
    <mergeCell ref="I10:I11"/>
    <mergeCell ref="W10:W11"/>
    <mergeCell ref="A10:A11"/>
    <mergeCell ref="B10:B11"/>
    <mergeCell ref="C10:C11"/>
    <mergeCell ref="D10:D11"/>
    <mergeCell ref="E10:E11"/>
    <mergeCell ref="L15:Z15"/>
    <mergeCell ref="A1:Z1"/>
    <mergeCell ref="A2:Z2"/>
    <mergeCell ref="A3:Z3"/>
    <mergeCell ref="A4:Z4"/>
    <mergeCell ref="A5:Z5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</mergeCells>
  <pageMargins left="0.46" right="0.41" top="0.47" bottom="0.15748031496062992" header="0.48" footer="0.15748031496062992"/>
  <pageSetup paperSize="9"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75" zoomScaleNormal="60" zoomScaleSheetLayoutView="75" workbookViewId="0">
      <selection activeCell="R15" sqref="R15"/>
    </sheetView>
  </sheetViews>
  <sheetFormatPr defaultRowHeight="12.75"/>
  <cols>
    <col min="1" max="1" width="4.7109375" style="260" customWidth="1"/>
    <col min="2" max="3" width="6.140625" style="260" hidden="1" customWidth="1"/>
    <col min="4" max="4" width="26" style="260" customWidth="1"/>
    <col min="5" max="5" width="9.7109375" style="260" customWidth="1"/>
    <col min="6" max="6" width="6.85546875" style="260" customWidth="1"/>
    <col min="7" max="7" width="38.5703125" style="260" customWidth="1"/>
    <col min="8" max="8" width="10.140625" style="260" customWidth="1"/>
    <col min="9" max="9" width="16.42578125" style="260" customWidth="1"/>
    <col min="10" max="10" width="19.5703125" style="260" hidden="1" customWidth="1"/>
    <col min="11" max="11" width="26.140625" style="260" customWidth="1"/>
    <col min="12" max="16" width="11.7109375" style="260" customWidth="1"/>
    <col min="17" max="17" width="5" style="260" customWidth="1"/>
    <col min="18" max="18" width="11.7109375" style="260" customWidth="1"/>
    <col min="19" max="19" width="11.7109375" style="260" hidden="1" customWidth="1"/>
    <col min="20" max="20" width="12" style="260" customWidth="1"/>
    <col min="21" max="256" width="9.140625" style="260"/>
    <col min="257" max="257" width="4.7109375" style="260" customWidth="1"/>
    <col min="258" max="259" width="0" style="260" hidden="1" customWidth="1"/>
    <col min="260" max="260" width="26" style="260" customWidth="1"/>
    <col min="261" max="261" width="7.28515625" style="260" customWidth="1"/>
    <col min="262" max="262" width="5.85546875" style="260" customWidth="1"/>
    <col min="263" max="263" width="38.5703125" style="260" customWidth="1"/>
    <col min="264" max="264" width="8.42578125" style="260" customWidth="1"/>
    <col min="265" max="265" width="16.42578125" style="260" customWidth="1"/>
    <col min="266" max="266" width="0" style="260" hidden="1" customWidth="1"/>
    <col min="267" max="267" width="26.140625" style="260" customWidth="1"/>
    <col min="268" max="272" width="10" style="260" customWidth="1"/>
    <col min="273" max="273" width="5" style="260" customWidth="1"/>
    <col min="274" max="275" width="11.7109375" style="260" customWidth="1"/>
    <col min="276" max="276" width="12" style="260" customWidth="1"/>
    <col min="277" max="512" width="9.140625" style="260"/>
    <col min="513" max="513" width="4.7109375" style="260" customWidth="1"/>
    <col min="514" max="515" width="0" style="260" hidden="1" customWidth="1"/>
    <col min="516" max="516" width="26" style="260" customWidth="1"/>
    <col min="517" max="517" width="7.28515625" style="260" customWidth="1"/>
    <col min="518" max="518" width="5.85546875" style="260" customWidth="1"/>
    <col min="519" max="519" width="38.5703125" style="260" customWidth="1"/>
    <col min="520" max="520" width="8.42578125" style="260" customWidth="1"/>
    <col min="521" max="521" width="16.42578125" style="260" customWidth="1"/>
    <col min="522" max="522" width="0" style="260" hidden="1" customWidth="1"/>
    <col min="523" max="523" width="26.140625" style="260" customWidth="1"/>
    <col min="524" max="528" width="10" style="260" customWidth="1"/>
    <col min="529" max="529" width="5" style="260" customWidth="1"/>
    <col min="530" max="531" width="11.7109375" style="260" customWidth="1"/>
    <col min="532" max="532" width="12" style="260" customWidth="1"/>
    <col min="533" max="768" width="9.140625" style="260"/>
    <col min="769" max="769" width="4.7109375" style="260" customWidth="1"/>
    <col min="770" max="771" width="0" style="260" hidden="1" customWidth="1"/>
    <col min="772" max="772" width="26" style="260" customWidth="1"/>
    <col min="773" max="773" width="7.28515625" style="260" customWidth="1"/>
    <col min="774" max="774" width="5.85546875" style="260" customWidth="1"/>
    <col min="775" max="775" width="38.5703125" style="260" customWidth="1"/>
    <col min="776" max="776" width="8.42578125" style="260" customWidth="1"/>
    <col min="777" max="777" width="16.42578125" style="260" customWidth="1"/>
    <col min="778" max="778" width="0" style="260" hidden="1" customWidth="1"/>
    <col min="779" max="779" width="26.140625" style="260" customWidth="1"/>
    <col min="780" max="784" width="10" style="260" customWidth="1"/>
    <col min="785" max="785" width="5" style="260" customWidth="1"/>
    <col min="786" max="787" width="11.7109375" style="260" customWidth="1"/>
    <col min="788" max="788" width="12" style="260" customWidth="1"/>
    <col min="789" max="1024" width="9.140625" style="260"/>
    <col min="1025" max="1025" width="4.7109375" style="260" customWidth="1"/>
    <col min="1026" max="1027" width="0" style="260" hidden="1" customWidth="1"/>
    <col min="1028" max="1028" width="26" style="260" customWidth="1"/>
    <col min="1029" max="1029" width="7.28515625" style="260" customWidth="1"/>
    <col min="1030" max="1030" width="5.85546875" style="260" customWidth="1"/>
    <col min="1031" max="1031" width="38.5703125" style="260" customWidth="1"/>
    <col min="1032" max="1032" width="8.42578125" style="260" customWidth="1"/>
    <col min="1033" max="1033" width="16.42578125" style="260" customWidth="1"/>
    <col min="1034" max="1034" width="0" style="260" hidden="1" customWidth="1"/>
    <col min="1035" max="1035" width="26.140625" style="260" customWidth="1"/>
    <col min="1036" max="1040" width="10" style="260" customWidth="1"/>
    <col min="1041" max="1041" width="5" style="260" customWidth="1"/>
    <col min="1042" max="1043" width="11.7109375" style="260" customWidth="1"/>
    <col min="1044" max="1044" width="12" style="260" customWidth="1"/>
    <col min="1045" max="1280" width="9.140625" style="260"/>
    <col min="1281" max="1281" width="4.7109375" style="260" customWidth="1"/>
    <col min="1282" max="1283" width="0" style="260" hidden="1" customWidth="1"/>
    <col min="1284" max="1284" width="26" style="260" customWidth="1"/>
    <col min="1285" max="1285" width="7.28515625" style="260" customWidth="1"/>
    <col min="1286" max="1286" width="5.85546875" style="260" customWidth="1"/>
    <col min="1287" max="1287" width="38.5703125" style="260" customWidth="1"/>
    <col min="1288" max="1288" width="8.42578125" style="260" customWidth="1"/>
    <col min="1289" max="1289" width="16.42578125" style="260" customWidth="1"/>
    <col min="1290" max="1290" width="0" style="260" hidden="1" customWidth="1"/>
    <col min="1291" max="1291" width="26.140625" style="260" customWidth="1"/>
    <col min="1292" max="1296" width="10" style="260" customWidth="1"/>
    <col min="1297" max="1297" width="5" style="260" customWidth="1"/>
    <col min="1298" max="1299" width="11.7109375" style="260" customWidth="1"/>
    <col min="1300" max="1300" width="12" style="260" customWidth="1"/>
    <col min="1301" max="1536" width="9.140625" style="260"/>
    <col min="1537" max="1537" width="4.7109375" style="260" customWidth="1"/>
    <col min="1538" max="1539" width="0" style="260" hidden="1" customWidth="1"/>
    <col min="1540" max="1540" width="26" style="260" customWidth="1"/>
    <col min="1541" max="1541" width="7.28515625" style="260" customWidth="1"/>
    <col min="1542" max="1542" width="5.85546875" style="260" customWidth="1"/>
    <col min="1543" max="1543" width="38.5703125" style="260" customWidth="1"/>
    <col min="1544" max="1544" width="8.42578125" style="260" customWidth="1"/>
    <col min="1545" max="1545" width="16.42578125" style="260" customWidth="1"/>
    <col min="1546" max="1546" width="0" style="260" hidden="1" customWidth="1"/>
    <col min="1547" max="1547" width="26.140625" style="260" customWidth="1"/>
    <col min="1548" max="1552" width="10" style="260" customWidth="1"/>
    <col min="1553" max="1553" width="5" style="260" customWidth="1"/>
    <col min="1554" max="1555" width="11.7109375" style="260" customWidth="1"/>
    <col min="1556" max="1556" width="12" style="260" customWidth="1"/>
    <col min="1557" max="1792" width="9.140625" style="260"/>
    <col min="1793" max="1793" width="4.7109375" style="260" customWidth="1"/>
    <col min="1794" max="1795" width="0" style="260" hidden="1" customWidth="1"/>
    <col min="1796" max="1796" width="26" style="260" customWidth="1"/>
    <col min="1797" max="1797" width="7.28515625" style="260" customWidth="1"/>
    <col min="1798" max="1798" width="5.85546875" style="260" customWidth="1"/>
    <col min="1799" max="1799" width="38.5703125" style="260" customWidth="1"/>
    <col min="1800" max="1800" width="8.42578125" style="260" customWidth="1"/>
    <col min="1801" max="1801" width="16.42578125" style="260" customWidth="1"/>
    <col min="1802" max="1802" width="0" style="260" hidden="1" customWidth="1"/>
    <col min="1803" max="1803" width="26.140625" style="260" customWidth="1"/>
    <col min="1804" max="1808" width="10" style="260" customWidth="1"/>
    <col min="1809" max="1809" width="5" style="260" customWidth="1"/>
    <col min="1810" max="1811" width="11.7109375" style="260" customWidth="1"/>
    <col min="1812" max="1812" width="12" style="260" customWidth="1"/>
    <col min="1813" max="2048" width="9.140625" style="260"/>
    <col min="2049" max="2049" width="4.7109375" style="260" customWidth="1"/>
    <col min="2050" max="2051" width="0" style="260" hidden="1" customWidth="1"/>
    <col min="2052" max="2052" width="26" style="260" customWidth="1"/>
    <col min="2053" max="2053" width="7.28515625" style="260" customWidth="1"/>
    <col min="2054" max="2054" width="5.85546875" style="260" customWidth="1"/>
    <col min="2055" max="2055" width="38.5703125" style="260" customWidth="1"/>
    <col min="2056" max="2056" width="8.42578125" style="260" customWidth="1"/>
    <col min="2057" max="2057" width="16.42578125" style="260" customWidth="1"/>
    <col min="2058" max="2058" width="0" style="260" hidden="1" customWidth="1"/>
    <col min="2059" max="2059" width="26.140625" style="260" customWidth="1"/>
    <col min="2060" max="2064" width="10" style="260" customWidth="1"/>
    <col min="2065" max="2065" width="5" style="260" customWidth="1"/>
    <col min="2066" max="2067" width="11.7109375" style="260" customWidth="1"/>
    <col min="2068" max="2068" width="12" style="260" customWidth="1"/>
    <col min="2069" max="2304" width="9.140625" style="260"/>
    <col min="2305" max="2305" width="4.7109375" style="260" customWidth="1"/>
    <col min="2306" max="2307" width="0" style="260" hidden="1" customWidth="1"/>
    <col min="2308" max="2308" width="26" style="260" customWidth="1"/>
    <col min="2309" max="2309" width="7.28515625" style="260" customWidth="1"/>
    <col min="2310" max="2310" width="5.85546875" style="260" customWidth="1"/>
    <col min="2311" max="2311" width="38.5703125" style="260" customWidth="1"/>
    <col min="2312" max="2312" width="8.42578125" style="260" customWidth="1"/>
    <col min="2313" max="2313" width="16.42578125" style="260" customWidth="1"/>
    <col min="2314" max="2314" width="0" style="260" hidden="1" customWidth="1"/>
    <col min="2315" max="2315" width="26.140625" style="260" customWidth="1"/>
    <col min="2316" max="2320" width="10" style="260" customWidth="1"/>
    <col min="2321" max="2321" width="5" style="260" customWidth="1"/>
    <col min="2322" max="2323" width="11.7109375" style="260" customWidth="1"/>
    <col min="2324" max="2324" width="12" style="260" customWidth="1"/>
    <col min="2325" max="2560" width="9.140625" style="260"/>
    <col min="2561" max="2561" width="4.7109375" style="260" customWidth="1"/>
    <col min="2562" max="2563" width="0" style="260" hidden="1" customWidth="1"/>
    <col min="2564" max="2564" width="26" style="260" customWidth="1"/>
    <col min="2565" max="2565" width="7.28515625" style="260" customWidth="1"/>
    <col min="2566" max="2566" width="5.85546875" style="260" customWidth="1"/>
    <col min="2567" max="2567" width="38.5703125" style="260" customWidth="1"/>
    <col min="2568" max="2568" width="8.42578125" style="260" customWidth="1"/>
    <col min="2569" max="2569" width="16.42578125" style="260" customWidth="1"/>
    <col min="2570" max="2570" width="0" style="260" hidden="1" customWidth="1"/>
    <col min="2571" max="2571" width="26.140625" style="260" customWidth="1"/>
    <col min="2572" max="2576" width="10" style="260" customWidth="1"/>
    <col min="2577" max="2577" width="5" style="260" customWidth="1"/>
    <col min="2578" max="2579" width="11.7109375" style="260" customWidth="1"/>
    <col min="2580" max="2580" width="12" style="260" customWidth="1"/>
    <col min="2581" max="2816" width="9.140625" style="260"/>
    <col min="2817" max="2817" width="4.7109375" style="260" customWidth="1"/>
    <col min="2818" max="2819" width="0" style="260" hidden="1" customWidth="1"/>
    <col min="2820" max="2820" width="26" style="260" customWidth="1"/>
    <col min="2821" max="2821" width="7.28515625" style="260" customWidth="1"/>
    <col min="2822" max="2822" width="5.85546875" style="260" customWidth="1"/>
    <col min="2823" max="2823" width="38.5703125" style="260" customWidth="1"/>
    <col min="2824" max="2824" width="8.42578125" style="260" customWidth="1"/>
    <col min="2825" max="2825" width="16.42578125" style="260" customWidth="1"/>
    <col min="2826" max="2826" width="0" style="260" hidden="1" customWidth="1"/>
    <col min="2827" max="2827" width="26.140625" style="260" customWidth="1"/>
    <col min="2828" max="2832" width="10" style="260" customWidth="1"/>
    <col min="2833" max="2833" width="5" style="260" customWidth="1"/>
    <col min="2834" max="2835" width="11.7109375" style="260" customWidth="1"/>
    <col min="2836" max="2836" width="12" style="260" customWidth="1"/>
    <col min="2837" max="3072" width="9.140625" style="260"/>
    <col min="3073" max="3073" width="4.7109375" style="260" customWidth="1"/>
    <col min="3074" max="3075" width="0" style="260" hidden="1" customWidth="1"/>
    <col min="3076" max="3076" width="26" style="260" customWidth="1"/>
    <col min="3077" max="3077" width="7.28515625" style="260" customWidth="1"/>
    <col min="3078" max="3078" width="5.85546875" style="260" customWidth="1"/>
    <col min="3079" max="3079" width="38.5703125" style="260" customWidth="1"/>
    <col min="3080" max="3080" width="8.42578125" style="260" customWidth="1"/>
    <col min="3081" max="3081" width="16.42578125" style="260" customWidth="1"/>
    <col min="3082" max="3082" width="0" style="260" hidden="1" customWidth="1"/>
    <col min="3083" max="3083" width="26.140625" style="260" customWidth="1"/>
    <col min="3084" max="3088" width="10" style="260" customWidth="1"/>
    <col min="3089" max="3089" width="5" style="260" customWidth="1"/>
    <col min="3090" max="3091" width="11.7109375" style="260" customWidth="1"/>
    <col min="3092" max="3092" width="12" style="260" customWidth="1"/>
    <col min="3093" max="3328" width="9.140625" style="260"/>
    <col min="3329" max="3329" width="4.7109375" style="260" customWidth="1"/>
    <col min="3330" max="3331" width="0" style="260" hidden="1" customWidth="1"/>
    <col min="3332" max="3332" width="26" style="260" customWidth="1"/>
    <col min="3333" max="3333" width="7.28515625" style="260" customWidth="1"/>
    <col min="3334" max="3334" width="5.85546875" style="260" customWidth="1"/>
    <col min="3335" max="3335" width="38.5703125" style="260" customWidth="1"/>
    <col min="3336" max="3336" width="8.42578125" style="260" customWidth="1"/>
    <col min="3337" max="3337" width="16.42578125" style="260" customWidth="1"/>
    <col min="3338" max="3338" width="0" style="260" hidden="1" customWidth="1"/>
    <col min="3339" max="3339" width="26.140625" style="260" customWidth="1"/>
    <col min="3340" max="3344" width="10" style="260" customWidth="1"/>
    <col min="3345" max="3345" width="5" style="260" customWidth="1"/>
    <col min="3346" max="3347" width="11.7109375" style="260" customWidth="1"/>
    <col min="3348" max="3348" width="12" style="260" customWidth="1"/>
    <col min="3349" max="3584" width="9.140625" style="260"/>
    <col min="3585" max="3585" width="4.7109375" style="260" customWidth="1"/>
    <col min="3586" max="3587" width="0" style="260" hidden="1" customWidth="1"/>
    <col min="3588" max="3588" width="26" style="260" customWidth="1"/>
    <col min="3589" max="3589" width="7.28515625" style="260" customWidth="1"/>
    <col min="3590" max="3590" width="5.85546875" style="260" customWidth="1"/>
    <col min="3591" max="3591" width="38.5703125" style="260" customWidth="1"/>
    <col min="3592" max="3592" width="8.42578125" style="260" customWidth="1"/>
    <col min="3593" max="3593" width="16.42578125" style="260" customWidth="1"/>
    <col min="3594" max="3594" width="0" style="260" hidden="1" customWidth="1"/>
    <col min="3595" max="3595" width="26.140625" style="260" customWidth="1"/>
    <col min="3596" max="3600" width="10" style="260" customWidth="1"/>
    <col min="3601" max="3601" width="5" style="260" customWidth="1"/>
    <col min="3602" max="3603" width="11.7109375" style="260" customWidth="1"/>
    <col min="3604" max="3604" width="12" style="260" customWidth="1"/>
    <col min="3605" max="3840" width="9.140625" style="260"/>
    <col min="3841" max="3841" width="4.7109375" style="260" customWidth="1"/>
    <col min="3842" max="3843" width="0" style="260" hidden="1" customWidth="1"/>
    <col min="3844" max="3844" width="26" style="260" customWidth="1"/>
    <col min="3845" max="3845" width="7.28515625" style="260" customWidth="1"/>
    <col min="3846" max="3846" width="5.85546875" style="260" customWidth="1"/>
    <col min="3847" max="3847" width="38.5703125" style="260" customWidth="1"/>
    <col min="3848" max="3848" width="8.42578125" style="260" customWidth="1"/>
    <col min="3849" max="3849" width="16.42578125" style="260" customWidth="1"/>
    <col min="3850" max="3850" width="0" style="260" hidden="1" customWidth="1"/>
    <col min="3851" max="3851" width="26.140625" style="260" customWidth="1"/>
    <col min="3852" max="3856" width="10" style="260" customWidth="1"/>
    <col min="3857" max="3857" width="5" style="260" customWidth="1"/>
    <col min="3858" max="3859" width="11.7109375" style="260" customWidth="1"/>
    <col min="3860" max="3860" width="12" style="260" customWidth="1"/>
    <col min="3861" max="4096" width="9.140625" style="260"/>
    <col min="4097" max="4097" width="4.7109375" style="260" customWidth="1"/>
    <col min="4098" max="4099" width="0" style="260" hidden="1" customWidth="1"/>
    <col min="4100" max="4100" width="26" style="260" customWidth="1"/>
    <col min="4101" max="4101" width="7.28515625" style="260" customWidth="1"/>
    <col min="4102" max="4102" width="5.85546875" style="260" customWidth="1"/>
    <col min="4103" max="4103" width="38.5703125" style="260" customWidth="1"/>
    <col min="4104" max="4104" width="8.42578125" style="260" customWidth="1"/>
    <col min="4105" max="4105" width="16.42578125" style="260" customWidth="1"/>
    <col min="4106" max="4106" width="0" style="260" hidden="1" customWidth="1"/>
    <col min="4107" max="4107" width="26.140625" style="260" customWidth="1"/>
    <col min="4108" max="4112" width="10" style="260" customWidth="1"/>
    <col min="4113" max="4113" width="5" style="260" customWidth="1"/>
    <col min="4114" max="4115" width="11.7109375" style="260" customWidth="1"/>
    <col min="4116" max="4116" width="12" style="260" customWidth="1"/>
    <col min="4117" max="4352" width="9.140625" style="260"/>
    <col min="4353" max="4353" width="4.7109375" style="260" customWidth="1"/>
    <col min="4354" max="4355" width="0" style="260" hidden="1" customWidth="1"/>
    <col min="4356" max="4356" width="26" style="260" customWidth="1"/>
    <col min="4357" max="4357" width="7.28515625" style="260" customWidth="1"/>
    <col min="4358" max="4358" width="5.85546875" style="260" customWidth="1"/>
    <col min="4359" max="4359" width="38.5703125" style="260" customWidth="1"/>
    <col min="4360" max="4360" width="8.42578125" style="260" customWidth="1"/>
    <col min="4361" max="4361" width="16.42578125" style="260" customWidth="1"/>
    <col min="4362" max="4362" width="0" style="260" hidden="1" customWidth="1"/>
    <col min="4363" max="4363" width="26.140625" style="260" customWidth="1"/>
    <col min="4364" max="4368" width="10" style="260" customWidth="1"/>
    <col min="4369" max="4369" width="5" style="260" customWidth="1"/>
    <col min="4370" max="4371" width="11.7109375" style="260" customWidth="1"/>
    <col min="4372" max="4372" width="12" style="260" customWidth="1"/>
    <col min="4373" max="4608" width="9.140625" style="260"/>
    <col min="4609" max="4609" width="4.7109375" style="260" customWidth="1"/>
    <col min="4610" max="4611" width="0" style="260" hidden="1" customWidth="1"/>
    <col min="4612" max="4612" width="26" style="260" customWidth="1"/>
    <col min="4613" max="4613" width="7.28515625" style="260" customWidth="1"/>
    <col min="4614" max="4614" width="5.85546875" style="260" customWidth="1"/>
    <col min="4615" max="4615" width="38.5703125" style="260" customWidth="1"/>
    <col min="4616" max="4616" width="8.42578125" style="260" customWidth="1"/>
    <col min="4617" max="4617" width="16.42578125" style="260" customWidth="1"/>
    <col min="4618" max="4618" width="0" style="260" hidden="1" customWidth="1"/>
    <col min="4619" max="4619" width="26.140625" style="260" customWidth="1"/>
    <col min="4620" max="4624" width="10" style="260" customWidth="1"/>
    <col min="4625" max="4625" width="5" style="260" customWidth="1"/>
    <col min="4626" max="4627" width="11.7109375" style="260" customWidth="1"/>
    <col min="4628" max="4628" width="12" style="260" customWidth="1"/>
    <col min="4629" max="4864" width="9.140625" style="260"/>
    <col min="4865" max="4865" width="4.7109375" style="260" customWidth="1"/>
    <col min="4866" max="4867" width="0" style="260" hidden="1" customWidth="1"/>
    <col min="4868" max="4868" width="26" style="260" customWidth="1"/>
    <col min="4869" max="4869" width="7.28515625" style="260" customWidth="1"/>
    <col min="4870" max="4870" width="5.85546875" style="260" customWidth="1"/>
    <col min="4871" max="4871" width="38.5703125" style="260" customWidth="1"/>
    <col min="4872" max="4872" width="8.42578125" style="260" customWidth="1"/>
    <col min="4873" max="4873" width="16.42578125" style="260" customWidth="1"/>
    <col min="4874" max="4874" width="0" style="260" hidden="1" customWidth="1"/>
    <col min="4875" max="4875" width="26.140625" style="260" customWidth="1"/>
    <col min="4876" max="4880" width="10" style="260" customWidth="1"/>
    <col min="4881" max="4881" width="5" style="260" customWidth="1"/>
    <col min="4882" max="4883" width="11.7109375" style="260" customWidth="1"/>
    <col min="4884" max="4884" width="12" style="260" customWidth="1"/>
    <col min="4885" max="5120" width="9.140625" style="260"/>
    <col min="5121" max="5121" width="4.7109375" style="260" customWidth="1"/>
    <col min="5122" max="5123" width="0" style="260" hidden="1" customWidth="1"/>
    <col min="5124" max="5124" width="26" style="260" customWidth="1"/>
    <col min="5125" max="5125" width="7.28515625" style="260" customWidth="1"/>
    <col min="5126" max="5126" width="5.85546875" style="260" customWidth="1"/>
    <col min="5127" max="5127" width="38.5703125" style="260" customWidth="1"/>
    <col min="5128" max="5128" width="8.42578125" style="260" customWidth="1"/>
    <col min="5129" max="5129" width="16.42578125" style="260" customWidth="1"/>
    <col min="5130" max="5130" width="0" style="260" hidden="1" customWidth="1"/>
    <col min="5131" max="5131" width="26.140625" style="260" customWidth="1"/>
    <col min="5132" max="5136" width="10" style="260" customWidth="1"/>
    <col min="5137" max="5137" width="5" style="260" customWidth="1"/>
    <col min="5138" max="5139" width="11.7109375" style="260" customWidth="1"/>
    <col min="5140" max="5140" width="12" style="260" customWidth="1"/>
    <col min="5141" max="5376" width="9.140625" style="260"/>
    <col min="5377" max="5377" width="4.7109375" style="260" customWidth="1"/>
    <col min="5378" max="5379" width="0" style="260" hidden="1" customWidth="1"/>
    <col min="5380" max="5380" width="26" style="260" customWidth="1"/>
    <col min="5381" max="5381" width="7.28515625" style="260" customWidth="1"/>
    <col min="5382" max="5382" width="5.85546875" style="260" customWidth="1"/>
    <col min="5383" max="5383" width="38.5703125" style="260" customWidth="1"/>
    <col min="5384" max="5384" width="8.42578125" style="260" customWidth="1"/>
    <col min="5385" max="5385" width="16.42578125" style="260" customWidth="1"/>
    <col min="5386" max="5386" width="0" style="260" hidden="1" customWidth="1"/>
    <col min="5387" max="5387" width="26.140625" style="260" customWidth="1"/>
    <col min="5388" max="5392" width="10" style="260" customWidth="1"/>
    <col min="5393" max="5393" width="5" style="260" customWidth="1"/>
    <col min="5394" max="5395" width="11.7109375" style="260" customWidth="1"/>
    <col min="5396" max="5396" width="12" style="260" customWidth="1"/>
    <col min="5397" max="5632" width="9.140625" style="260"/>
    <col min="5633" max="5633" width="4.7109375" style="260" customWidth="1"/>
    <col min="5634" max="5635" width="0" style="260" hidden="1" customWidth="1"/>
    <col min="5636" max="5636" width="26" style="260" customWidth="1"/>
    <col min="5637" max="5637" width="7.28515625" style="260" customWidth="1"/>
    <col min="5638" max="5638" width="5.85546875" style="260" customWidth="1"/>
    <col min="5639" max="5639" width="38.5703125" style="260" customWidth="1"/>
    <col min="5640" max="5640" width="8.42578125" style="260" customWidth="1"/>
    <col min="5641" max="5641" width="16.42578125" style="260" customWidth="1"/>
    <col min="5642" max="5642" width="0" style="260" hidden="1" customWidth="1"/>
    <col min="5643" max="5643" width="26.140625" style="260" customWidth="1"/>
    <col min="5644" max="5648" width="10" style="260" customWidth="1"/>
    <col min="5649" max="5649" width="5" style="260" customWidth="1"/>
    <col min="5650" max="5651" width="11.7109375" style="260" customWidth="1"/>
    <col min="5652" max="5652" width="12" style="260" customWidth="1"/>
    <col min="5653" max="5888" width="9.140625" style="260"/>
    <col min="5889" max="5889" width="4.7109375" style="260" customWidth="1"/>
    <col min="5890" max="5891" width="0" style="260" hidden="1" customWidth="1"/>
    <col min="5892" max="5892" width="26" style="260" customWidth="1"/>
    <col min="5893" max="5893" width="7.28515625" style="260" customWidth="1"/>
    <col min="5894" max="5894" width="5.85546875" style="260" customWidth="1"/>
    <col min="5895" max="5895" width="38.5703125" style="260" customWidth="1"/>
    <col min="5896" max="5896" width="8.42578125" style="260" customWidth="1"/>
    <col min="5897" max="5897" width="16.42578125" style="260" customWidth="1"/>
    <col min="5898" max="5898" width="0" style="260" hidden="1" customWidth="1"/>
    <col min="5899" max="5899" width="26.140625" style="260" customWidth="1"/>
    <col min="5900" max="5904" width="10" style="260" customWidth="1"/>
    <col min="5905" max="5905" width="5" style="260" customWidth="1"/>
    <col min="5906" max="5907" width="11.7109375" style="260" customWidth="1"/>
    <col min="5908" max="5908" width="12" style="260" customWidth="1"/>
    <col min="5909" max="6144" width="9.140625" style="260"/>
    <col min="6145" max="6145" width="4.7109375" style="260" customWidth="1"/>
    <col min="6146" max="6147" width="0" style="260" hidden="1" customWidth="1"/>
    <col min="6148" max="6148" width="26" style="260" customWidth="1"/>
    <col min="6149" max="6149" width="7.28515625" style="260" customWidth="1"/>
    <col min="6150" max="6150" width="5.85546875" style="260" customWidth="1"/>
    <col min="6151" max="6151" width="38.5703125" style="260" customWidth="1"/>
    <col min="6152" max="6152" width="8.42578125" style="260" customWidth="1"/>
    <col min="6153" max="6153" width="16.42578125" style="260" customWidth="1"/>
    <col min="6154" max="6154" width="0" style="260" hidden="1" customWidth="1"/>
    <col min="6155" max="6155" width="26.140625" style="260" customWidth="1"/>
    <col min="6156" max="6160" width="10" style="260" customWidth="1"/>
    <col min="6161" max="6161" width="5" style="260" customWidth="1"/>
    <col min="6162" max="6163" width="11.7109375" style="260" customWidth="1"/>
    <col min="6164" max="6164" width="12" style="260" customWidth="1"/>
    <col min="6165" max="6400" width="9.140625" style="260"/>
    <col min="6401" max="6401" width="4.7109375" style="260" customWidth="1"/>
    <col min="6402" max="6403" width="0" style="260" hidden="1" customWidth="1"/>
    <col min="6404" max="6404" width="26" style="260" customWidth="1"/>
    <col min="6405" max="6405" width="7.28515625" style="260" customWidth="1"/>
    <col min="6406" max="6406" width="5.85546875" style="260" customWidth="1"/>
    <col min="6407" max="6407" width="38.5703125" style="260" customWidth="1"/>
    <col min="6408" max="6408" width="8.42578125" style="260" customWidth="1"/>
    <col min="6409" max="6409" width="16.42578125" style="260" customWidth="1"/>
    <col min="6410" max="6410" width="0" style="260" hidden="1" customWidth="1"/>
    <col min="6411" max="6411" width="26.140625" style="260" customWidth="1"/>
    <col min="6412" max="6416" width="10" style="260" customWidth="1"/>
    <col min="6417" max="6417" width="5" style="260" customWidth="1"/>
    <col min="6418" max="6419" width="11.7109375" style="260" customWidth="1"/>
    <col min="6420" max="6420" width="12" style="260" customWidth="1"/>
    <col min="6421" max="6656" width="9.140625" style="260"/>
    <col min="6657" max="6657" width="4.7109375" style="260" customWidth="1"/>
    <col min="6658" max="6659" width="0" style="260" hidden="1" customWidth="1"/>
    <col min="6660" max="6660" width="26" style="260" customWidth="1"/>
    <col min="6661" max="6661" width="7.28515625" style="260" customWidth="1"/>
    <col min="6662" max="6662" width="5.85546875" style="260" customWidth="1"/>
    <col min="6663" max="6663" width="38.5703125" style="260" customWidth="1"/>
    <col min="6664" max="6664" width="8.42578125" style="260" customWidth="1"/>
    <col min="6665" max="6665" width="16.42578125" style="260" customWidth="1"/>
    <col min="6666" max="6666" width="0" style="260" hidden="1" customWidth="1"/>
    <col min="6667" max="6667" width="26.140625" style="260" customWidth="1"/>
    <col min="6668" max="6672" width="10" style="260" customWidth="1"/>
    <col min="6673" max="6673" width="5" style="260" customWidth="1"/>
    <col min="6674" max="6675" width="11.7109375" style="260" customWidth="1"/>
    <col min="6676" max="6676" width="12" style="260" customWidth="1"/>
    <col min="6677" max="6912" width="9.140625" style="260"/>
    <col min="6913" max="6913" width="4.7109375" style="260" customWidth="1"/>
    <col min="6914" max="6915" width="0" style="260" hidden="1" customWidth="1"/>
    <col min="6916" max="6916" width="26" style="260" customWidth="1"/>
    <col min="6917" max="6917" width="7.28515625" style="260" customWidth="1"/>
    <col min="6918" max="6918" width="5.85546875" style="260" customWidth="1"/>
    <col min="6919" max="6919" width="38.5703125" style="260" customWidth="1"/>
    <col min="6920" max="6920" width="8.42578125" style="260" customWidth="1"/>
    <col min="6921" max="6921" width="16.42578125" style="260" customWidth="1"/>
    <col min="6922" max="6922" width="0" style="260" hidden="1" customWidth="1"/>
    <col min="6923" max="6923" width="26.140625" style="260" customWidth="1"/>
    <col min="6924" max="6928" width="10" style="260" customWidth="1"/>
    <col min="6929" max="6929" width="5" style="260" customWidth="1"/>
    <col min="6930" max="6931" width="11.7109375" style="260" customWidth="1"/>
    <col min="6932" max="6932" width="12" style="260" customWidth="1"/>
    <col min="6933" max="7168" width="9.140625" style="260"/>
    <col min="7169" max="7169" width="4.7109375" style="260" customWidth="1"/>
    <col min="7170" max="7171" width="0" style="260" hidden="1" customWidth="1"/>
    <col min="7172" max="7172" width="26" style="260" customWidth="1"/>
    <col min="7173" max="7173" width="7.28515625" style="260" customWidth="1"/>
    <col min="7174" max="7174" width="5.85546875" style="260" customWidth="1"/>
    <col min="7175" max="7175" width="38.5703125" style="260" customWidth="1"/>
    <col min="7176" max="7176" width="8.42578125" style="260" customWidth="1"/>
    <col min="7177" max="7177" width="16.42578125" style="260" customWidth="1"/>
    <col min="7178" max="7178" width="0" style="260" hidden="1" customWidth="1"/>
    <col min="7179" max="7179" width="26.140625" style="260" customWidth="1"/>
    <col min="7180" max="7184" width="10" style="260" customWidth="1"/>
    <col min="7185" max="7185" width="5" style="260" customWidth="1"/>
    <col min="7186" max="7187" width="11.7109375" style="260" customWidth="1"/>
    <col min="7188" max="7188" width="12" style="260" customWidth="1"/>
    <col min="7189" max="7424" width="9.140625" style="260"/>
    <col min="7425" max="7425" width="4.7109375" style="260" customWidth="1"/>
    <col min="7426" max="7427" width="0" style="260" hidden="1" customWidth="1"/>
    <col min="7428" max="7428" width="26" style="260" customWidth="1"/>
    <col min="7429" max="7429" width="7.28515625" style="260" customWidth="1"/>
    <col min="7430" max="7430" width="5.85546875" style="260" customWidth="1"/>
    <col min="7431" max="7431" width="38.5703125" style="260" customWidth="1"/>
    <col min="7432" max="7432" width="8.42578125" style="260" customWidth="1"/>
    <col min="7433" max="7433" width="16.42578125" style="260" customWidth="1"/>
    <col min="7434" max="7434" width="0" style="260" hidden="1" customWidth="1"/>
    <col min="7435" max="7435" width="26.140625" style="260" customWidth="1"/>
    <col min="7436" max="7440" width="10" style="260" customWidth="1"/>
    <col min="7441" max="7441" width="5" style="260" customWidth="1"/>
    <col min="7442" max="7443" width="11.7109375" style="260" customWidth="1"/>
    <col min="7444" max="7444" width="12" style="260" customWidth="1"/>
    <col min="7445" max="7680" width="9.140625" style="260"/>
    <col min="7681" max="7681" width="4.7109375" style="260" customWidth="1"/>
    <col min="7682" max="7683" width="0" style="260" hidden="1" customWidth="1"/>
    <col min="7684" max="7684" width="26" style="260" customWidth="1"/>
    <col min="7685" max="7685" width="7.28515625" style="260" customWidth="1"/>
    <col min="7686" max="7686" width="5.85546875" style="260" customWidth="1"/>
    <col min="7687" max="7687" width="38.5703125" style="260" customWidth="1"/>
    <col min="7688" max="7688" width="8.42578125" style="260" customWidth="1"/>
    <col min="7689" max="7689" width="16.42578125" style="260" customWidth="1"/>
    <col min="7690" max="7690" width="0" style="260" hidden="1" customWidth="1"/>
    <col min="7691" max="7691" width="26.140625" style="260" customWidth="1"/>
    <col min="7692" max="7696" width="10" style="260" customWidth="1"/>
    <col min="7697" max="7697" width="5" style="260" customWidth="1"/>
    <col min="7698" max="7699" width="11.7109375" style="260" customWidth="1"/>
    <col min="7700" max="7700" width="12" style="260" customWidth="1"/>
    <col min="7701" max="7936" width="9.140625" style="260"/>
    <col min="7937" max="7937" width="4.7109375" style="260" customWidth="1"/>
    <col min="7938" max="7939" width="0" style="260" hidden="1" customWidth="1"/>
    <col min="7940" max="7940" width="26" style="260" customWidth="1"/>
    <col min="7941" max="7941" width="7.28515625" style="260" customWidth="1"/>
    <col min="7942" max="7942" width="5.85546875" style="260" customWidth="1"/>
    <col min="7943" max="7943" width="38.5703125" style="260" customWidth="1"/>
    <col min="7944" max="7944" width="8.42578125" style="260" customWidth="1"/>
    <col min="7945" max="7945" width="16.42578125" style="260" customWidth="1"/>
    <col min="7946" max="7946" width="0" style="260" hidden="1" customWidth="1"/>
    <col min="7947" max="7947" width="26.140625" style="260" customWidth="1"/>
    <col min="7948" max="7952" width="10" style="260" customWidth="1"/>
    <col min="7953" max="7953" width="5" style="260" customWidth="1"/>
    <col min="7954" max="7955" width="11.7109375" style="260" customWidth="1"/>
    <col min="7956" max="7956" width="12" style="260" customWidth="1"/>
    <col min="7957" max="8192" width="9.140625" style="260"/>
    <col min="8193" max="8193" width="4.7109375" style="260" customWidth="1"/>
    <col min="8194" max="8195" width="0" style="260" hidden="1" customWidth="1"/>
    <col min="8196" max="8196" width="26" style="260" customWidth="1"/>
    <col min="8197" max="8197" width="7.28515625" style="260" customWidth="1"/>
    <col min="8198" max="8198" width="5.85546875" style="260" customWidth="1"/>
    <col min="8199" max="8199" width="38.5703125" style="260" customWidth="1"/>
    <col min="8200" max="8200" width="8.42578125" style="260" customWidth="1"/>
    <col min="8201" max="8201" width="16.42578125" style="260" customWidth="1"/>
    <col min="8202" max="8202" width="0" style="260" hidden="1" customWidth="1"/>
    <col min="8203" max="8203" width="26.140625" style="260" customWidth="1"/>
    <col min="8204" max="8208" width="10" style="260" customWidth="1"/>
    <col min="8209" max="8209" width="5" style="260" customWidth="1"/>
    <col min="8210" max="8211" width="11.7109375" style="260" customWidth="1"/>
    <col min="8212" max="8212" width="12" style="260" customWidth="1"/>
    <col min="8213" max="8448" width="9.140625" style="260"/>
    <col min="8449" max="8449" width="4.7109375" style="260" customWidth="1"/>
    <col min="8450" max="8451" width="0" style="260" hidden="1" customWidth="1"/>
    <col min="8452" max="8452" width="26" style="260" customWidth="1"/>
    <col min="8453" max="8453" width="7.28515625" style="260" customWidth="1"/>
    <col min="8454" max="8454" width="5.85546875" style="260" customWidth="1"/>
    <col min="8455" max="8455" width="38.5703125" style="260" customWidth="1"/>
    <col min="8456" max="8456" width="8.42578125" style="260" customWidth="1"/>
    <col min="8457" max="8457" width="16.42578125" style="260" customWidth="1"/>
    <col min="8458" max="8458" width="0" style="260" hidden="1" customWidth="1"/>
    <col min="8459" max="8459" width="26.140625" style="260" customWidth="1"/>
    <col min="8460" max="8464" width="10" style="260" customWidth="1"/>
    <col min="8465" max="8465" width="5" style="260" customWidth="1"/>
    <col min="8466" max="8467" width="11.7109375" style="260" customWidth="1"/>
    <col min="8468" max="8468" width="12" style="260" customWidth="1"/>
    <col min="8469" max="8704" width="9.140625" style="260"/>
    <col min="8705" max="8705" width="4.7109375" style="260" customWidth="1"/>
    <col min="8706" max="8707" width="0" style="260" hidden="1" customWidth="1"/>
    <col min="8708" max="8708" width="26" style="260" customWidth="1"/>
    <col min="8709" max="8709" width="7.28515625" style="260" customWidth="1"/>
    <col min="8710" max="8710" width="5.85546875" style="260" customWidth="1"/>
    <col min="8711" max="8711" width="38.5703125" style="260" customWidth="1"/>
    <col min="8712" max="8712" width="8.42578125" style="260" customWidth="1"/>
    <col min="8713" max="8713" width="16.42578125" style="260" customWidth="1"/>
    <col min="8714" max="8714" width="0" style="260" hidden="1" customWidth="1"/>
    <col min="8715" max="8715" width="26.140625" style="260" customWidth="1"/>
    <col min="8716" max="8720" width="10" style="260" customWidth="1"/>
    <col min="8721" max="8721" width="5" style="260" customWidth="1"/>
    <col min="8722" max="8723" width="11.7109375" style="260" customWidth="1"/>
    <col min="8724" max="8724" width="12" style="260" customWidth="1"/>
    <col min="8725" max="8960" width="9.140625" style="260"/>
    <col min="8961" max="8961" width="4.7109375" style="260" customWidth="1"/>
    <col min="8962" max="8963" width="0" style="260" hidden="1" customWidth="1"/>
    <col min="8964" max="8964" width="26" style="260" customWidth="1"/>
    <col min="8965" max="8965" width="7.28515625" style="260" customWidth="1"/>
    <col min="8966" max="8966" width="5.85546875" style="260" customWidth="1"/>
    <col min="8967" max="8967" width="38.5703125" style="260" customWidth="1"/>
    <col min="8968" max="8968" width="8.42578125" style="260" customWidth="1"/>
    <col min="8969" max="8969" width="16.42578125" style="260" customWidth="1"/>
    <col min="8970" max="8970" width="0" style="260" hidden="1" customWidth="1"/>
    <col min="8971" max="8971" width="26.140625" style="260" customWidth="1"/>
    <col min="8972" max="8976" width="10" style="260" customWidth="1"/>
    <col min="8977" max="8977" width="5" style="260" customWidth="1"/>
    <col min="8978" max="8979" width="11.7109375" style="260" customWidth="1"/>
    <col min="8980" max="8980" width="12" style="260" customWidth="1"/>
    <col min="8981" max="9216" width="9.140625" style="260"/>
    <col min="9217" max="9217" width="4.7109375" style="260" customWidth="1"/>
    <col min="9218" max="9219" width="0" style="260" hidden="1" customWidth="1"/>
    <col min="9220" max="9220" width="26" style="260" customWidth="1"/>
    <col min="9221" max="9221" width="7.28515625" style="260" customWidth="1"/>
    <col min="9222" max="9222" width="5.85546875" style="260" customWidth="1"/>
    <col min="9223" max="9223" width="38.5703125" style="260" customWidth="1"/>
    <col min="9224" max="9224" width="8.42578125" style="260" customWidth="1"/>
    <col min="9225" max="9225" width="16.42578125" style="260" customWidth="1"/>
    <col min="9226" max="9226" width="0" style="260" hidden="1" customWidth="1"/>
    <col min="9227" max="9227" width="26.140625" style="260" customWidth="1"/>
    <col min="9228" max="9232" width="10" style="260" customWidth="1"/>
    <col min="9233" max="9233" width="5" style="260" customWidth="1"/>
    <col min="9234" max="9235" width="11.7109375" style="260" customWidth="1"/>
    <col min="9236" max="9236" width="12" style="260" customWidth="1"/>
    <col min="9237" max="9472" width="9.140625" style="260"/>
    <col min="9473" max="9473" width="4.7109375" style="260" customWidth="1"/>
    <col min="9474" max="9475" width="0" style="260" hidden="1" customWidth="1"/>
    <col min="9476" max="9476" width="26" style="260" customWidth="1"/>
    <col min="9477" max="9477" width="7.28515625" style="260" customWidth="1"/>
    <col min="9478" max="9478" width="5.85546875" style="260" customWidth="1"/>
    <col min="9479" max="9479" width="38.5703125" style="260" customWidth="1"/>
    <col min="9480" max="9480" width="8.42578125" style="260" customWidth="1"/>
    <col min="9481" max="9481" width="16.42578125" style="260" customWidth="1"/>
    <col min="9482" max="9482" width="0" style="260" hidden="1" customWidth="1"/>
    <col min="9483" max="9483" width="26.140625" style="260" customWidth="1"/>
    <col min="9484" max="9488" width="10" style="260" customWidth="1"/>
    <col min="9489" max="9489" width="5" style="260" customWidth="1"/>
    <col min="9490" max="9491" width="11.7109375" style="260" customWidth="1"/>
    <col min="9492" max="9492" width="12" style="260" customWidth="1"/>
    <col min="9493" max="9728" width="9.140625" style="260"/>
    <col min="9729" max="9729" width="4.7109375" style="260" customWidth="1"/>
    <col min="9730" max="9731" width="0" style="260" hidden="1" customWidth="1"/>
    <col min="9732" max="9732" width="26" style="260" customWidth="1"/>
    <col min="9733" max="9733" width="7.28515625" style="260" customWidth="1"/>
    <col min="9734" max="9734" width="5.85546875" style="260" customWidth="1"/>
    <col min="9735" max="9735" width="38.5703125" style="260" customWidth="1"/>
    <col min="9736" max="9736" width="8.42578125" style="260" customWidth="1"/>
    <col min="9737" max="9737" width="16.42578125" style="260" customWidth="1"/>
    <col min="9738" max="9738" width="0" style="260" hidden="1" customWidth="1"/>
    <col min="9739" max="9739" width="26.140625" style="260" customWidth="1"/>
    <col min="9740" max="9744" width="10" style="260" customWidth="1"/>
    <col min="9745" max="9745" width="5" style="260" customWidth="1"/>
    <col min="9746" max="9747" width="11.7109375" style="260" customWidth="1"/>
    <col min="9748" max="9748" width="12" style="260" customWidth="1"/>
    <col min="9749" max="9984" width="9.140625" style="260"/>
    <col min="9985" max="9985" width="4.7109375" style="260" customWidth="1"/>
    <col min="9986" max="9987" width="0" style="260" hidden="1" customWidth="1"/>
    <col min="9988" max="9988" width="26" style="260" customWidth="1"/>
    <col min="9989" max="9989" width="7.28515625" style="260" customWidth="1"/>
    <col min="9990" max="9990" width="5.85546875" style="260" customWidth="1"/>
    <col min="9991" max="9991" width="38.5703125" style="260" customWidth="1"/>
    <col min="9992" max="9992" width="8.42578125" style="260" customWidth="1"/>
    <col min="9993" max="9993" width="16.42578125" style="260" customWidth="1"/>
    <col min="9994" max="9994" width="0" style="260" hidden="1" customWidth="1"/>
    <col min="9995" max="9995" width="26.140625" style="260" customWidth="1"/>
    <col min="9996" max="10000" width="10" style="260" customWidth="1"/>
    <col min="10001" max="10001" width="5" style="260" customWidth="1"/>
    <col min="10002" max="10003" width="11.7109375" style="260" customWidth="1"/>
    <col min="10004" max="10004" width="12" style="260" customWidth="1"/>
    <col min="10005" max="10240" width="9.140625" style="260"/>
    <col min="10241" max="10241" width="4.7109375" style="260" customWidth="1"/>
    <col min="10242" max="10243" width="0" style="260" hidden="1" customWidth="1"/>
    <col min="10244" max="10244" width="26" style="260" customWidth="1"/>
    <col min="10245" max="10245" width="7.28515625" style="260" customWidth="1"/>
    <col min="10246" max="10246" width="5.85546875" style="260" customWidth="1"/>
    <col min="10247" max="10247" width="38.5703125" style="260" customWidth="1"/>
    <col min="10248" max="10248" width="8.42578125" style="260" customWidth="1"/>
    <col min="10249" max="10249" width="16.42578125" style="260" customWidth="1"/>
    <col min="10250" max="10250" width="0" style="260" hidden="1" customWidth="1"/>
    <col min="10251" max="10251" width="26.140625" style="260" customWidth="1"/>
    <col min="10252" max="10256" width="10" style="260" customWidth="1"/>
    <col min="10257" max="10257" width="5" style="260" customWidth="1"/>
    <col min="10258" max="10259" width="11.7109375" style="260" customWidth="1"/>
    <col min="10260" max="10260" width="12" style="260" customWidth="1"/>
    <col min="10261" max="10496" width="9.140625" style="260"/>
    <col min="10497" max="10497" width="4.7109375" style="260" customWidth="1"/>
    <col min="10498" max="10499" width="0" style="260" hidden="1" customWidth="1"/>
    <col min="10500" max="10500" width="26" style="260" customWidth="1"/>
    <col min="10501" max="10501" width="7.28515625" style="260" customWidth="1"/>
    <col min="10502" max="10502" width="5.85546875" style="260" customWidth="1"/>
    <col min="10503" max="10503" width="38.5703125" style="260" customWidth="1"/>
    <col min="10504" max="10504" width="8.42578125" style="260" customWidth="1"/>
    <col min="10505" max="10505" width="16.42578125" style="260" customWidth="1"/>
    <col min="10506" max="10506" width="0" style="260" hidden="1" customWidth="1"/>
    <col min="10507" max="10507" width="26.140625" style="260" customWidth="1"/>
    <col min="10508" max="10512" width="10" style="260" customWidth="1"/>
    <col min="10513" max="10513" width="5" style="260" customWidth="1"/>
    <col min="10514" max="10515" width="11.7109375" style="260" customWidth="1"/>
    <col min="10516" max="10516" width="12" style="260" customWidth="1"/>
    <col min="10517" max="10752" width="9.140625" style="260"/>
    <col min="10753" max="10753" width="4.7109375" style="260" customWidth="1"/>
    <col min="10754" max="10755" width="0" style="260" hidden="1" customWidth="1"/>
    <col min="10756" max="10756" width="26" style="260" customWidth="1"/>
    <col min="10757" max="10757" width="7.28515625" style="260" customWidth="1"/>
    <col min="10758" max="10758" width="5.85546875" style="260" customWidth="1"/>
    <col min="10759" max="10759" width="38.5703125" style="260" customWidth="1"/>
    <col min="10760" max="10760" width="8.42578125" style="260" customWidth="1"/>
    <col min="10761" max="10761" width="16.42578125" style="260" customWidth="1"/>
    <col min="10762" max="10762" width="0" style="260" hidden="1" customWidth="1"/>
    <col min="10763" max="10763" width="26.140625" style="260" customWidth="1"/>
    <col min="10764" max="10768" width="10" style="260" customWidth="1"/>
    <col min="10769" max="10769" width="5" style="260" customWidth="1"/>
    <col min="10770" max="10771" width="11.7109375" style="260" customWidth="1"/>
    <col min="10772" max="10772" width="12" style="260" customWidth="1"/>
    <col min="10773" max="11008" width="9.140625" style="260"/>
    <col min="11009" max="11009" width="4.7109375" style="260" customWidth="1"/>
    <col min="11010" max="11011" width="0" style="260" hidden="1" customWidth="1"/>
    <col min="11012" max="11012" width="26" style="260" customWidth="1"/>
    <col min="11013" max="11013" width="7.28515625" style="260" customWidth="1"/>
    <col min="11014" max="11014" width="5.85546875" style="260" customWidth="1"/>
    <col min="11015" max="11015" width="38.5703125" style="260" customWidth="1"/>
    <col min="11016" max="11016" width="8.42578125" style="260" customWidth="1"/>
    <col min="11017" max="11017" width="16.42578125" style="260" customWidth="1"/>
    <col min="11018" max="11018" width="0" style="260" hidden="1" customWidth="1"/>
    <col min="11019" max="11019" width="26.140625" style="260" customWidth="1"/>
    <col min="11020" max="11024" width="10" style="260" customWidth="1"/>
    <col min="11025" max="11025" width="5" style="260" customWidth="1"/>
    <col min="11026" max="11027" width="11.7109375" style="260" customWidth="1"/>
    <col min="11028" max="11028" width="12" style="260" customWidth="1"/>
    <col min="11029" max="11264" width="9.140625" style="260"/>
    <col min="11265" max="11265" width="4.7109375" style="260" customWidth="1"/>
    <col min="11266" max="11267" width="0" style="260" hidden="1" customWidth="1"/>
    <col min="11268" max="11268" width="26" style="260" customWidth="1"/>
    <col min="11269" max="11269" width="7.28515625" style="260" customWidth="1"/>
    <col min="11270" max="11270" width="5.85546875" style="260" customWidth="1"/>
    <col min="11271" max="11271" width="38.5703125" style="260" customWidth="1"/>
    <col min="11272" max="11272" width="8.42578125" style="260" customWidth="1"/>
    <col min="11273" max="11273" width="16.42578125" style="260" customWidth="1"/>
    <col min="11274" max="11274" width="0" style="260" hidden="1" customWidth="1"/>
    <col min="11275" max="11275" width="26.140625" style="260" customWidth="1"/>
    <col min="11276" max="11280" width="10" style="260" customWidth="1"/>
    <col min="11281" max="11281" width="5" style="260" customWidth="1"/>
    <col min="11282" max="11283" width="11.7109375" style="260" customWidth="1"/>
    <col min="11284" max="11284" width="12" style="260" customWidth="1"/>
    <col min="11285" max="11520" width="9.140625" style="260"/>
    <col min="11521" max="11521" width="4.7109375" style="260" customWidth="1"/>
    <col min="11522" max="11523" width="0" style="260" hidden="1" customWidth="1"/>
    <col min="11524" max="11524" width="26" style="260" customWidth="1"/>
    <col min="11525" max="11525" width="7.28515625" style="260" customWidth="1"/>
    <col min="11526" max="11526" width="5.85546875" style="260" customWidth="1"/>
    <col min="11527" max="11527" width="38.5703125" style="260" customWidth="1"/>
    <col min="11528" max="11528" width="8.42578125" style="260" customWidth="1"/>
    <col min="11529" max="11529" width="16.42578125" style="260" customWidth="1"/>
    <col min="11530" max="11530" width="0" style="260" hidden="1" customWidth="1"/>
    <col min="11531" max="11531" width="26.140625" style="260" customWidth="1"/>
    <col min="11532" max="11536" width="10" style="260" customWidth="1"/>
    <col min="11537" max="11537" width="5" style="260" customWidth="1"/>
    <col min="11538" max="11539" width="11.7109375" style="260" customWidth="1"/>
    <col min="11540" max="11540" width="12" style="260" customWidth="1"/>
    <col min="11541" max="11776" width="9.140625" style="260"/>
    <col min="11777" max="11777" width="4.7109375" style="260" customWidth="1"/>
    <col min="11778" max="11779" width="0" style="260" hidden="1" customWidth="1"/>
    <col min="11780" max="11780" width="26" style="260" customWidth="1"/>
    <col min="11781" max="11781" width="7.28515625" style="260" customWidth="1"/>
    <col min="11782" max="11782" width="5.85546875" style="260" customWidth="1"/>
    <col min="11783" max="11783" width="38.5703125" style="260" customWidth="1"/>
    <col min="11784" max="11784" width="8.42578125" style="260" customWidth="1"/>
    <col min="11785" max="11785" width="16.42578125" style="260" customWidth="1"/>
    <col min="11786" max="11786" width="0" style="260" hidden="1" customWidth="1"/>
    <col min="11787" max="11787" width="26.140625" style="260" customWidth="1"/>
    <col min="11788" max="11792" width="10" style="260" customWidth="1"/>
    <col min="11793" max="11793" width="5" style="260" customWidth="1"/>
    <col min="11794" max="11795" width="11.7109375" style="260" customWidth="1"/>
    <col min="11796" max="11796" width="12" style="260" customWidth="1"/>
    <col min="11797" max="12032" width="9.140625" style="260"/>
    <col min="12033" max="12033" width="4.7109375" style="260" customWidth="1"/>
    <col min="12034" max="12035" width="0" style="260" hidden="1" customWidth="1"/>
    <col min="12036" max="12036" width="26" style="260" customWidth="1"/>
    <col min="12037" max="12037" width="7.28515625" style="260" customWidth="1"/>
    <col min="12038" max="12038" width="5.85546875" style="260" customWidth="1"/>
    <col min="12039" max="12039" width="38.5703125" style="260" customWidth="1"/>
    <col min="12040" max="12040" width="8.42578125" style="260" customWidth="1"/>
    <col min="12041" max="12041" width="16.42578125" style="260" customWidth="1"/>
    <col min="12042" max="12042" width="0" style="260" hidden="1" customWidth="1"/>
    <col min="12043" max="12043" width="26.140625" style="260" customWidth="1"/>
    <col min="12044" max="12048" width="10" style="260" customWidth="1"/>
    <col min="12049" max="12049" width="5" style="260" customWidth="1"/>
    <col min="12050" max="12051" width="11.7109375" style="260" customWidth="1"/>
    <col min="12052" max="12052" width="12" style="260" customWidth="1"/>
    <col min="12053" max="12288" width="9.140625" style="260"/>
    <col min="12289" max="12289" width="4.7109375" style="260" customWidth="1"/>
    <col min="12290" max="12291" width="0" style="260" hidden="1" customWidth="1"/>
    <col min="12292" max="12292" width="26" style="260" customWidth="1"/>
    <col min="12293" max="12293" width="7.28515625" style="260" customWidth="1"/>
    <col min="12294" max="12294" width="5.85546875" style="260" customWidth="1"/>
    <col min="12295" max="12295" width="38.5703125" style="260" customWidth="1"/>
    <col min="12296" max="12296" width="8.42578125" style="260" customWidth="1"/>
    <col min="12297" max="12297" width="16.42578125" style="260" customWidth="1"/>
    <col min="12298" max="12298" width="0" style="260" hidden="1" customWidth="1"/>
    <col min="12299" max="12299" width="26.140625" style="260" customWidth="1"/>
    <col min="12300" max="12304" width="10" style="260" customWidth="1"/>
    <col min="12305" max="12305" width="5" style="260" customWidth="1"/>
    <col min="12306" max="12307" width="11.7109375" style="260" customWidth="1"/>
    <col min="12308" max="12308" width="12" style="260" customWidth="1"/>
    <col min="12309" max="12544" width="9.140625" style="260"/>
    <col min="12545" max="12545" width="4.7109375" style="260" customWidth="1"/>
    <col min="12546" max="12547" width="0" style="260" hidden="1" customWidth="1"/>
    <col min="12548" max="12548" width="26" style="260" customWidth="1"/>
    <col min="12549" max="12549" width="7.28515625" style="260" customWidth="1"/>
    <col min="12550" max="12550" width="5.85546875" style="260" customWidth="1"/>
    <col min="12551" max="12551" width="38.5703125" style="260" customWidth="1"/>
    <col min="12552" max="12552" width="8.42578125" style="260" customWidth="1"/>
    <col min="12553" max="12553" width="16.42578125" style="260" customWidth="1"/>
    <col min="12554" max="12554" width="0" style="260" hidden="1" customWidth="1"/>
    <col min="12555" max="12555" width="26.140625" style="260" customWidth="1"/>
    <col min="12556" max="12560" width="10" style="260" customWidth="1"/>
    <col min="12561" max="12561" width="5" style="260" customWidth="1"/>
    <col min="12562" max="12563" width="11.7109375" style="260" customWidth="1"/>
    <col min="12564" max="12564" width="12" style="260" customWidth="1"/>
    <col min="12565" max="12800" width="9.140625" style="260"/>
    <col min="12801" max="12801" width="4.7109375" style="260" customWidth="1"/>
    <col min="12802" max="12803" width="0" style="260" hidden="1" customWidth="1"/>
    <col min="12804" max="12804" width="26" style="260" customWidth="1"/>
    <col min="12805" max="12805" width="7.28515625" style="260" customWidth="1"/>
    <col min="12806" max="12806" width="5.85546875" style="260" customWidth="1"/>
    <col min="12807" max="12807" width="38.5703125" style="260" customWidth="1"/>
    <col min="12808" max="12808" width="8.42578125" style="260" customWidth="1"/>
    <col min="12809" max="12809" width="16.42578125" style="260" customWidth="1"/>
    <col min="12810" max="12810" width="0" style="260" hidden="1" customWidth="1"/>
    <col min="12811" max="12811" width="26.140625" style="260" customWidth="1"/>
    <col min="12812" max="12816" width="10" style="260" customWidth="1"/>
    <col min="12817" max="12817" width="5" style="260" customWidth="1"/>
    <col min="12818" max="12819" width="11.7109375" style="260" customWidth="1"/>
    <col min="12820" max="12820" width="12" style="260" customWidth="1"/>
    <col min="12821" max="13056" width="9.140625" style="260"/>
    <col min="13057" max="13057" width="4.7109375" style="260" customWidth="1"/>
    <col min="13058" max="13059" width="0" style="260" hidden="1" customWidth="1"/>
    <col min="13060" max="13060" width="26" style="260" customWidth="1"/>
    <col min="13061" max="13061" width="7.28515625" style="260" customWidth="1"/>
    <col min="13062" max="13062" width="5.85546875" style="260" customWidth="1"/>
    <col min="13063" max="13063" width="38.5703125" style="260" customWidth="1"/>
    <col min="13064" max="13064" width="8.42578125" style="260" customWidth="1"/>
    <col min="13065" max="13065" width="16.42578125" style="260" customWidth="1"/>
    <col min="13066" max="13066" width="0" style="260" hidden="1" customWidth="1"/>
    <col min="13067" max="13067" width="26.140625" style="260" customWidth="1"/>
    <col min="13068" max="13072" width="10" style="260" customWidth="1"/>
    <col min="13073" max="13073" width="5" style="260" customWidth="1"/>
    <col min="13074" max="13075" width="11.7109375" style="260" customWidth="1"/>
    <col min="13076" max="13076" width="12" style="260" customWidth="1"/>
    <col min="13077" max="13312" width="9.140625" style="260"/>
    <col min="13313" max="13313" width="4.7109375" style="260" customWidth="1"/>
    <col min="13314" max="13315" width="0" style="260" hidden="1" customWidth="1"/>
    <col min="13316" max="13316" width="26" style="260" customWidth="1"/>
    <col min="13317" max="13317" width="7.28515625" style="260" customWidth="1"/>
    <col min="13318" max="13318" width="5.85546875" style="260" customWidth="1"/>
    <col min="13319" max="13319" width="38.5703125" style="260" customWidth="1"/>
    <col min="13320" max="13320" width="8.42578125" style="260" customWidth="1"/>
    <col min="13321" max="13321" width="16.42578125" style="260" customWidth="1"/>
    <col min="13322" max="13322" width="0" style="260" hidden="1" customWidth="1"/>
    <col min="13323" max="13323" width="26.140625" style="260" customWidth="1"/>
    <col min="13324" max="13328" width="10" style="260" customWidth="1"/>
    <col min="13329" max="13329" width="5" style="260" customWidth="1"/>
    <col min="13330" max="13331" width="11.7109375" style="260" customWidth="1"/>
    <col min="13332" max="13332" width="12" style="260" customWidth="1"/>
    <col min="13333" max="13568" width="9.140625" style="260"/>
    <col min="13569" max="13569" width="4.7109375" style="260" customWidth="1"/>
    <col min="13570" max="13571" width="0" style="260" hidden="1" customWidth="1"/>
    <col min="13572" max="13572" width="26" style="260" customWidth="1"/>
    <col min="13573" max="13573" width="7.28515625" style="260" customWidth="1"/>
    <col min="13574" max="13574" width="5.85546875" style="260" customWidth="1"/>
    <col min="13575" max="13575" width="38.5703125" style="260" customWidth="1"/>
    <col min="13576" max="13576" width="8.42578125" style="260" customWidth="1"/>
    <col min="13577" max="13577" width="16.42578125" style="260" customWidth="1"/>
    <col min="13578" max="13578" width="0" style="260" hidden="1" customWidth="1"/>
    <col min="13579" max="13579" width="26.140625" style="260" customWidth="1"/>
    <col min="13580" max="13584" width="10" style="260" customWidth="1"/>
    <col min="13585" max="13585" width="5" style="260" customWidth="1"/>
    <col min="13586" max="13587" width="11.7109375" style="260" customWidth="1"/>
    <col min="13588" max="13588" width="12" style="260" customWidth="1"/>
    <col min="13589" max="13824" width="9.140625" style="260"/>
    <col min="13825" max="13825" width="4.7109375" style="260" customWidth="1"/>
    <col min="13826" max="13827" width="0" style="260" hidden="1" customWidth="1"/>
    <col min="13828" max="13828" width="26" style="260" customWidth="1"/>
    <col min="13829" max="13829" width="7.28515625" style="260" customWidth="1"/>
    <col min="13830" max="13830" width="5.85546875" style="260" customWidth="1"/>
    <col min="13831" max="13831" width="38.5703125" style="260" customWidth="1"/>
    <col min="13832" max="13832" width="8.42578125" style="260" customWidth="1"/>
    <col min="13833" max="13833" width="16.42578125" style="260" customWidth="1"/>
    <col min="13834" max="13834" width="0" style="260" hidden="1" customWidth="1"/>
    <col min="13835" max="13835" width="26.140625" style="260" customWidth="1"/>
    <col min="13836" max="13840" width="10" style="260" customWidth="1"/>
    <col min="13841" max="13841" width="5" style="260" customWidth="1"/>
    <col min="13842" max="13843" width="11.7109375" style="260" customWidth="1"/>
    <col min="13844" max="13844" width="12" style="260" customWidth="1"/>
    <col min="13845" max="14080" width="9.140625" style="260"/>
    <col min="14081" max="14081" width="4.7109375" style="260" customWidth="1"/>
    <col min="14082" max="14083" width="0" style="260" hidden="1" customWidth="1"/>
    <col min="14084" max="14084" width="26" style="260" customWidth="1"/>
    <col min="14085" max="14085" width="7.28515625" style="260" customWidth="1"/>
    <col min="14086" max="14086" width="5.85546875" style="260" customWidth="1"/>
    <col min="14087" max="14087" width="38.5703125" style="260" customWidth="1"/>
    <col min="14088" max="14088" width="8.42578125" style="260" customWidth="1"/>
    <col min="14089" max="14089" width="16.42578125" style="260" customWidth="1"/>
    <col min="14090" max="14090" width="0" style="260" hidden="1" customWidth="1"/>
    <col min="14091" max="14091" width="26.140625" style="260" customWidth="1"/>
    <col min="14092" max="14096" width="10" style="260" customWidth="1"/>
    <col min="14097" max="14097" width="5" style="260" customWidth="1"/>
    <col min="14098" max="14099" width="11.7109375" style="260" customWidth="1"/>
    <col min="14100" max="14100" width="12" style="260" customWidth="1"/>
    <col min="14101" max="14336" width="9.140625" style="260"/>
    <col min="14337" max="14337" width="4.7109375" style="260" customWidth="1"/>
    <col min="14338" max="14339" width="0" style="260" hidden="1" customWidth="1"/>
    <col min="14340" max="14340" width="26" style="260" customWidth="1"/>
    <col min="14341" max="14341" width="7.28515625" style="260" customWidth="1"/>
    <col min="14342" max="14342" width="5.85546875" style="260" customWidth="1"/>
    <col min="14343" max="14343" width="38.5703125" style="260" customWidth="1"/>
    <col min="14344" max="14344" width="8.42578125" style="260" customWidth="1"/>
    <col min="14345" max="14345" width="16.42578125" style="260" customWidth="1"/>
    <col min="14346" max="14346" width="0" style="260" hidden="1" customWidth="1"/>
    <col min="14347" max="14347" width="26.140625" style="260" customWidth="1"/>
    <col min="14348" max="14352" width="10" style="260" customWidth="1"/>
    <col min="14353" max="14353" width="5" style="260" customWidth="1"/>
    <col min="14354" max="14355" width="11.7109375" style="260" customWidth="1"/>
    <col min="14356" max="14356" width="12" style="260" customWidth="1"/>
    <col min="14357" max="14592" width="9.140625" style="260"/>
    <col min="14593" max="14593" width="4.7109375" style="260" customWidth="1"/>
    <col min="14594" max="14595" width="0" style="260" hidden="1" customWidth="1"/>
    <col min="14596" max="14596" width="26" style="260" customWidth="1"/>
    <col min="14597" max="14597" width="7.28515625" style="260" customWidth="1"/>
    <col min="14598" max="14598" width="5.85546875" style="260" customWidth="1"/>
    <col min="14599" max="14599" width="38.5703125" style="260" customWidth="1"/>
    <col min="14600" max="14600" width="8.42578125" style="260" customWidth="1"/>
    <col min="14601" max="14601" width="16.42578125" style="260" customWidth="1"/>
    <col min="14602" max="14602" width="0" style="260" hidden="1" customWidth="1"/>
    <col min="14603" max="14603" width="26.140625" style="260" customWidth="1"/>
    <col min="14604" max="14608" width="10" style="260" customWidth="1"/>
    <col min="14609" max="14609" width="5" style="260" customWidth="1"/>
    <col min="14610" max="14611" width="11.7109375" style="260" customWidth="1"/>
    <col min="14612" max="14612" width="12" style="260" customWidth="1"/>
    <col min="14613" max="14848" width="9.140625" style="260"/>
    <col min="14849" max="14849" width="4.7109375" style="260" customWidth="1"/>
    <col min="14850" max="14851" width="0" style="260" hidden="1" customWidth="1"/>
    <col min="14852" max="14852" width="26" style="260" customWidth="1"/>
    <col min="14853" max="14853" width="7.28515625" style="260" customWidth="1"/>
    <col min="14854" max="14854" width="5.85546875" style="260" customWidth="1"/>
    <col min="14855" max="14855" width="38.5703125" style="260" customWidth="1"/>
    <col min="14856" max="14856" width="8.42578125" style="260" customWidth="1"/>
    <col min="14857" max="14857" width="16.42578125" style="260" customWidth="1"/>
    <col min="14858" max="14858" width="0" style="260" hidden="1" customWidth="1"/>
    <col min="14859" max="14859" width="26.140625" style="260" customWidth="1"/>
    <col min="14860" max="14864" width="10" style="260" customWidth="1"/>
    <col min="14865" max="14865" width="5" style="260" customWidth="1"/>
    <col min="14866" max="14867" width="11.7109375" style="260" customWidth="1"/>
    <col min="14868" max="14868" width="12" style="260" customWidth="1"/>
    <col min="14869" max="15104" width="9.140625" style="260"/>
    <col min="15105" max="15105" width="4.7109375" style="260" customWidth="1"/>
    <col min="15106" max="15107" width="0" style="260" hidden="1" customWidth="1"/>
    <col min="15108" max="15108" width="26" style="260" customWidth="1"/>
    <col min="15109" max="15109" width="7.28515625" style="260" customWidth="1"/>
    <col min="15110" max="15110" width="5.85546875" style="260" customWidth="1"/>
    <col min="15111" max="15111" width="38.5703125" style="260" customWidth="1"/>
    <col min="15112" max="15112" width="8.42578125" style="260" customWidth="1"/>
    <col min="15113" max="15113" width="16.42578125" style="260" customWidth="1"/>
    <col min="15114" max="15114" width="0" style="260" hidden="1" customWidth="1"/>
    <col min="15115" max="15115" width="26.140625" style="260" customWidth="1"/>
    <col min="15116" max="15120" width="10" style="260" customWidth="1"/>
    <col min="15121" max="15121" width="5" style="260" customWidth="1"/>
    <col min="15122" max="15123" width="11.7109375" style="260" customWidth="1"/>
    <col min="15124" max="15124" width="12" style="260" customWidth="1"/>
    <col min="15125" max="15360" width="9.140625" style="260"/>
    <col min="15361" max="15361" width="4.7109375" style="260" customWidth="1"/>
    <col min="15362" max="15363" width="0" style="260" hidden="1" customWidth="1"/>
    <col min="15364" max="15364" width="26" style="260" customWidth="1"/>
    <col min="15365" max="15365" width="7.28515625" style="260" customWidth="1"/>
    <col min="15366" max="15366" width="5.85546875" style="260" customWidth="1"/>
    <col min="15367" max="15367" width="38.5703125" style="260" customWidth="1"/>
    <col min="15368" max="15368" width="8.42578125" style="260" customWidth="1"/>
    <col min="15369" max="15369" width="16.42578125" style="260" customWidth="1"/>
    <col min="15370" max="15370" width="0" style="260" hidden="1" customWidth="1"/>
    <col min="15371" max="15371" width="26.140625" style="260" customWidth="1"/>
    <col min="15372" max="15376" width="10" style="260" customWidth="1"/>
    <col min="15377" max="15377" width="5" style="260" customWidth="1"/>
    <col min="15378" max="15379" width="11.7109375" style="260" customWidth="1"/>
    <col min="15380" max="15380" width="12" style="260" customWidth="1"/>
    <col min="15381" max="15616" width="9.140625" style="260"/>
    <col min="15617" max="15617" width="4.7109375" style="260" customWidth="1"/>
    <col min="15618" max="15619" width="0" style="260" hidden="1" customWidth="1"/>
    <col min="15620" max="15620" width="26" style="260" customWidth="1"/>
    <col min="15621" max="15621" width="7.28515625" style="260" customWidth="1"/>
    <col min="15622" max="15622" width="5.85546875" style="260" customWidth="1"/>
    <col min="15623" max="15623" width="38.5703125" style="260" customWidth="1"/>
    <col min="15624" max="15624" width="8.42578125" style="260" customWidth="1"/>
    <col min="15625" max="15625" width="16.42578125" style="260" customWidth="1"/>
    <col min="15626" max="15626" width="0" style="260" hidden="1" customWidth="1"/>
    <col min="15627" max="15627" width="26.140625" style="260" customWidth="1"/>
    <col min="15628" max="15632" width="10" style="260" customWidth="1"/>
    <col min="15633" max="15633" width="5" style="260" customWidth="1"/>
    <col min="15634" max="15635" width="11.7109375" style="260" customWidth="1"/>
    <col min="15636" max="15636" width="12" style="260" customWidth="1"/>
    <col min="15637" max="15872" width="9.140625" style="260"/>
    <col min="15873" max="15873" width="4.7109375" style="260" customWidth="1"/>
    <col min="15874" max="15875" width="0" style="260" hidden="1" customWidth="1"/>
    <col min="15876" max="15876" width="26" style="260" customWidth="1"/>
    <col min="15877" max="15877" width="7.28515625" style="260" customWidth="1"/>
    <col min="15878" max="15878" width="5.85546875" style="260" customWidth="1"/>
    <col min="15879" max="15879" width="38.5703125" style="260" customWidth="1"/>
    <col min="15880" max="15880" width="8.42578125" style="260" customWidth="1"/>
    <col min="15881" max="15881" width="16.42578125" style="260" customWidth="1"/>
    <col min="15882" max="15882" width="0" style="260" hidden="1" customWidth="1"/>
    <col min="15883" max="15883" width="26.140625" style="260" customWidth="1"/>
    <col min="15884" max="15888" width="10" style="260" customWidth="1"/>
    <col min="15889" max="15889" width="5" style="260" customWidth="1"/>
    <col min="15890" max="15891" width="11.7109375" style="260" customWidth="1"/>
    <col min="15892" max="15892" width="12" style="260" customWidth="1"/>
    <col min="15893" max="16128" width="9.140625" style="260"/>
    <col min="16129" max="16129" width="4.7109375" style="260" customWidth="1"/>
    <col min="16130" max="16131" width="0" style="260" hidden="1" customWidth="1"/>
    <col min="16132" max="16132" width="26" style="260" customWidth="1"/>
    <col min="16133" max="16133" width="7.28515625" style="260" customWidth="1"/>
    <col min="16134" max="16134" width="5.85546875" style="260" customWidth="1"/>
    <col min="16135" max="16135" width="38.5703125" style="260" customWidth="1"/>
    <col min="16136" max="16136" width="8.42578125" style="260" customWidth="1"/>
    <col min="16137" max="16137" width="16.42578125" style="260" customWidth="1"/>
    <col min="16138" max="16138" width="0" style="260" hidden="1" customWidth="1"/>
    <col min="16139" max="16139" width="26.140625" style="260" customWidth="1"/>
    <col min="16140" max="16144" width="10" style="260" customWidth="1"/>
    <col min="16145" max="16145" width="5" style="260" customWidth="1"/>
    <col min="16146" max="16147" width="11.7109375" style="260" customWidth="1"/>
    <col min="16148" max="16148" width="12" style="260" customWidth="1"/>
    <col min="16149" max="16384" width="9.140625" style="260"/>
  </cols>
  <sheetData>
    <row r="1" spans="1:26" ht="72.75" customHeight="1">
      <c r="A1" s="363" t="s">
        <v>125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</row>
    <row r="2" spans="1:26" ht="21" customHeight="1">
      <c r="A2" s="355" t="s">
        <v>123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</row>
    <row r="3" spans="1:26" ht="15.95" customHeight="1">
      <c r="A3" s="354" t="s">
        <v>31</v>
      </c>
      <c r="B3" s="354"/>
      <c r="C3" s="354"/>
      <c r="D3" s="354"/>
      <c r="E3" s="35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</row>
    <row r="4" spans="1:26" ht="15.95" customHeight="1">
      <c r="A4" s="354" t="s">
        <v>83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</row>
    <row r="5" spans="1:26" ht="21" customHeight="1">
      <c r="A5" s="365" t="s">
        <v>256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282"/>
      <c r="V5" s="282"/>
      <c r="W5" s="282"/>
      <c r="X5" s="282"/>
      <c r="Y5" s="282"/>
      <c r="Z5" s="282"/>
    </row>
    <row r="6" spans="1:26" ht="28.5" hidden="1" customHeight="1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1"/>
      <c r="V6" s="261"/>
    </row>
    <row r="7" spans="1:26" s="268" customFormat="1" ht="18.75" customHeight="1">
      <c r="A7" s="91" t="s">
        <v>112</v>
      </c>
      <c r="B7" s="263"/>
      <c r="C7" s="263"/>
      <c r="D7" s="264"/>
      <c r="E7" s="264"/>
      <c r="F7" s="264"/>
      <c r="G7" s="264"/>
      <c r="H7" s="264"/>
      <c r="I7" s="265"/>
      <c r="J7" s="265"/>
      <c r="K7" s="263"/>
      <c r="L7" s="266"/>
      <c r="M7" s="267"/>
      <c r="O7" s="266"/>
      <c r="P7" s="269"/>
      <c r="Q7" s="270"/>
      <c r="R7" s="271"/>
      <c r="S7" s="272"/>
      <c r="T7" s="167" t="s">
        <v>115</v>
      </c>
    </row>
    <row r="8" spans="1:26" s="274" customFormat="1" ht="44.25" customHeight="1">
      <c r="A8" s="361"/>
      <c r="B8" s="366" t="s">
        <v>2</v>
      </c>
      <c r="C8" s="366" t="s">
        <v>14</v>
      </c>
      <c r="D8" s="362" t="s">
        <v>16</v>
      </c>
      <c r="E8" s="362" t="s">
        <v>3</v>
      </c>
      <c r="F8" s="361" t="s">
        <v>15</v>
      </c>
      <c r="G8" s="362" t="s">
        <v>17</v>
      </c>
      <c r="H8" s="362" t="s">
        <v>3</v>
      </c>
      <c r="I8" s="362" t="s">
        <v>4</v>
      </c>
      <c r="J8" s="273"/>
      <c r="K8" s="362" t="s">
        <v>6</v>
      </c>
      <c r="L8" s="360" t="s">
        <v>232</v>
      </c>
      <c r="M8" s="360" t="s">
        <v>233</v>
      </c>
      <c r="N8" s="360" t="s">
        <v>234</v>
      </c>
      <c r="O8" s="356" t="s">
        <v>235</v>
      </c>
      <c r="P8" s="356" t="s">
        <v>65</v>
      </c>
      <c r="Q8" s="356" t="s">
        <v>236</v>
      </c>
      <c r="R8" s="357" t="s">
        <v>237</v>
      </c>
      <c r="S8" s="358" t="s">
        <v>238</v>
      </c>
      <c r="T8" s="356" t="s">
        <v>239</v>
      </c>
    </row>
    <row r="9" spans="1:26" s="274" customFormat="1" ht="42" customHeight="1">
      <c r="A9" s="361"/>
      <c r="B9" s="366"/>
      <c r="C9" s="366"/>
      <c r="D9" s="362"/>
      <c r="E9" s="362"/>
      <c r="F9" s="361"/>
      <c r="G9" s="362"/>
      <c r="H9" s="362"/>
      <c r="I9" s="362"/>
      <c r="J9" s="273"/>
      <c r="K9" s="362"/>
      <c r="L9" s="360"/>
      <c r="M9" s="360"/>
      <c r="N9" s="360"/>
      <c r="O9" s="356"/>
      <c r="P9" s="356"/>
      <c r="Q9" s="356"/>
      <c r="R9" s="357"/>
      <c r="S9" s="359"/>
      <c r="T9" s="356"/>
    </row>
    <row r="10" spans="1:26" s="275" customFormat="1" ht="42.75" customHeight="1">
      <c r="A10" s="351" t="s">
        <v>240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3"/>
    </row>
    <row r="11" spans="1:26" s="275" customFormat="1" ht="54" customHeight="1">
      <c r="A11" s="82"/>
      <c r="B11" s="276"/>
      <c r="C11" s="276"/>
      <c r="D11" s="216" t="s">
        <v>175</v>
      </c>
      <c r="E11" s="222" t="s">
        <v>176</v>
      </c>
      <c r="F11" s="205" t="s">
        <v>10</v>
      </c>
      <c r="G11" s="224" t="s">
        <v>177</v>
      </c>
      <c r="H11" s="144" t="s">
        <v>178</v>
      </c>
      <c r="I11" s="225" t="s">
        <v>179</v>
      </c>
      <c r="J11" s="225" t="s">
        <v>89</v>
      </c>
      <c r="K11" s="226" t="s">
        <v>180</v>
      </c>
      <c r="L11" s="277">
        <v>6.8</v>
      </c>
      <c r="M11" s="277">
        <v>6.7</v>
      </c>
      <c r="N11" s="277">
        <v>7</v>
      </c>
      <c r="O11" s="277">
        <v>7.2</v>
      </c>
      <c r="P11" s="277">
        <v>6.8</v>
      </c>
      <c r="Q11" s="278"/>
      <c r="R11" s="279">
        <f>L11+M11+N11+O11+P11</f>
        <v>34.5</v>
      </c>
      <c r="S11" s="279"/>
      <c r="T11" s="280">
        <f>(R11*2)</f>
        <v>69</v>
      </c>
      <c r="U11" s="281"/>
      <c r="V11" s="281"/>
    </row>
    <row r="12" spans="1:26" s="89" customFormat="1" ht="40.5" customHeight="1">
      <c r="A12" s="248"/>
      <c r="B12" s="27"/>
      <c r="C12" s="249"/>
      <c r="D12" s="250"/>
      <c r="E12" s="251"/>
      <c r="F12" s="252"/>
      <c r="G12" s="253"/>
      <c r="H12" s="251"/>
      <c r="I12" s="252"/>
      <c r="J12" s="252"/>
      <c r="K12" s="252"/>
      <c r="L12" s="254"/>
      <c r="M12" s="255"/>
      <c r="N12" s="256"/>
      <c r="O12" s="254"/>
      <c r="P12" s="255"/>
      <c r="Q12" s="256"/>
      <c r="R12" s="254"/>
      <c r="S12" s="255"/>
      <c r="T12" s="256"/>
      <c r="U12" s="257"/>
      <c r="V12" s="257"/>
      <c r="W12" s="254"/>
      <c r="X12" s="258"/>
      <c r="Y12" s="255"/>
      <c r="Z12" s="259"/>
    </row>
    <row r="13" spans="1:26" s="25" customFormat="1" ht="49.5" customHeight="1">
      <c r="A13" s="26"/>
      <c r="B13" s="27"/>
      <c r="C13" s="28"/>
      <c r="D13" s="42"/>
      <c r="E13" s="3"/>
      <c r="F13" s="4"/>
      <c r="G13" s="5"/>
      <c r="H13" s="43"/>
      <c r="I13" s="44"/>
      <c r="J13" s="4"/>
      <c r="K13" s="6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6" s="8" customFormat="1" ht="27" customHeight="1">
      <c r="A14" s="34"/>
      <c r="B14" s="34"/>
      <c r="C14" s="34"/>
      <c r="D14" s="34" t="s">
        <v>18</v>
      </c>
      <c r="E14" s="34"/>
      <c r="F14" s="34"/>
      <c r="G14" s="34"/>
      <c r="H14" s="34"/>
      <c r="J14" s="34"/>
      <c r="K14" s="133" t="s">
        <v>103</v>
      </c>
      <c r="L14" s="35"/>
      <c r="M14" s="36"/>
      <c r="N14" s="34"/>
      <c r="O14" s="37"/>
      <c r="P14" s="38"/>
      <c r="Q14" s="34"/>
      <c r="R14" s="37"/>
      <c r="S14" s="38"/>
      <c r="T14" s="34"/>
      <c r="U14" s="34"/>
      <c r="V14" s="34"/>
      <c r="W14" s="34"/>
      <c r="X14" s="34"/>
      <c r="Y14" s="38"/>
      <c r="Z14" s="34"/>
    </row>
    <row r="15" spans="1:26" s="8" customFormat="1" ht="27" customHeight="1">
      <c r="A15" s="34"/>
      <c r="B15" s="34"/>
      <c r="C15" s="34"/>
      <c r="D15" s="34"/>
      <c r="E15" s="34"/>
      <c r="F15" s="34"/>
      <c r="G15" s="34"/>
      <c r="H15" s="34"/>
      <c r="J15" s="34"/>
      <c r="K15" s="133"/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s="8" customFormat="1" ht="27" customHeight="1">
      <c r="A16" s="34"/>
      <c r="B16" s="34"/>
      <c r="C16" s="34"/>
      <c r="D16" s="34" t="s">
        <v>11</v>
      </c>
      <c r="E16" s="34"/>
      <c r="F16" s="34"/>
      <c r="G16" s="34"/>
      <c r="H16" s="34"/>
      <c r="J16" s="34"/>
      <c r="K16" s="133" t="s">
        <v>88</v>
      </c>
      <c r="L16" s="35"/>
      <c r="M16" s="39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s="8" customFormat="1" ht="27" customHeight="1">
      <c r="A17" s="34"/>
      <c r="B17" s="34"/>
      <c r="C17" s="34"/>
      <c r="D17" s="34"/>
      <c r="E17" s="34"/>
      <c r="F17" s="34"/>
      <c r="G17" s="34"/>
      <c r="H17" s="34"/>
      <c r="J17" s="34"/>
      <c r="K17" s="1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s="8" customFormat="1" ht="27" customHeight="1">
      <c r="A18" s="34"/>
      <c r="B18" s="34"/>
      <c r="C18" s="34"/>
      <c r="D18" s="34" t="s">
        <v>46</v>
      </c>
      <c r="E18" s="34"/>
      <c r="F18" s="34"/>
      <c r="G18" s="34"/>
      <c r="H18" s="34"/>
      <c r="J18" s="34"/>
      <c r="K18" s="133" t="s">
        <v>121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</sheetData>
  <protectedRanges>
    <protectedRange sqref="K12" name="Диапазон1_3_1_1_3_11_1_1_3_1_1_2_1_3_3_1_1_4_1"/>
  </protectedRanges>
  <mergeCells count="25">
    <mergeCell ref="A1:T1"/>
    <mergeCell ref="A3:T3"/>
    <mergeCell ref="A5:T5"/>
    <mergeCell ref="K8:K9"/>
    <mergeCell ref="A8:A9"/>
    <mergeCell ref="B8:B9"/>
    <mergeCell ref="C8:C9"/>
    <mergeCell ref="D8:D9"/>
    <mergeCell ref="E8:E9"/>
    <mergeCell ref="A10:T10"/>
    <mergeCell ref="A4:T4"/>
    <mergeCell ref="A2:T2"/>
    <mergeCell ref="Q8:Q9"/>
    <mergeCell ref="R8:R9"/>
    <mergeCell ref="S8:S9"/>
    <mergeCell ref="T8:T9"/>
    <mergeCell ref="L8:L9"/>
    <mergeCell ref="M8:M9"/>
    <mergeCell ref="N8:N9"/>
    <mergeCell ref="O8:O9"/>
    <mergeCell ref="P8:P9"/>
    <mergeCell ref="F8:F9"/>
    <mergeCell ref="G8:G9"/>
    <mergeCell ref="H8:H9"/>
    <mergeCell ref="I8:I9"/>
  </mergeCells>
  <pageMargins left="0.38" right="0.37" top="0.48" bottom="0.59055118110236227" header="0.15748031496062992" footer="0.15748031496062992"/>
  <pageSetup paperSize="9" scale="63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МЛ</vt:lpstr>
      <vt:lpstr>МП</vt:lpstr>
      <vt:lpstr>ППюн (л)</vt:lpstr>
      <vt:lpstr>ППАд(ок)</vt:lpstr>
      <vt:lpstr>ППАд</vt:lpstr>
      <vt:lpstr>КПд</vt:lpstr>
      <vt:lpstr>Абс.Дети</vt:lpstr>
      <vt:lpstr>Кпд(ок)</vt:lpstr>
      <vt:lpstr>выб</vt:lpstr>
      <vt:lpstr>Тест</vt:lpstr>
      <vt:lpstr>Судейская</vt:lpstr>
      <vt:lpstr>выб!Область_печати</vt:lpstr>
      <vt:lpstr>КПд!Область_печати</vt:lpstr>
      <vt:lpstr>'Кпд(ок)'!Область_печати</vt:lpstr>
      <vt:lpstr>МЛ!Область_печати</vt:lpstr>
      <vt:lpstr>МП!Область_печати</vt:lpstr>
      <vt:lpstr>ППАд!Область_печати</vt:lpstr>
      <vt:lpstr>'ППАд(ок)'!Область_печати</vt:lpstr>
      <vt:lpstr>'ППюн (л)'!Область_печати</vt:lpstr>
      <vt:lpstr>Судейская!Область_печати</vt:lpstr>
      <vt:lpstr>Тест!Область_печати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 </cp:lastModifiedBy>
  <cp:lastPrinted>2021-08-22T14:13:50Z</cp:lastPrinted>
  <dcterms:created xsi:type="dcterms:W3CDTF">2015-04-26T07:55:09Z</dcterms:created>
  <dcterms:modified xsi:type="dcterms:W3CDTF">2021-08-23T08:02:26Z</dcterms:modified>
</cp:coreProperties>
</file>