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30" sheetId="1" r:id="rId1"/>
    <sheet name="40 ОГР" sheetId="2" r:id="rId2"/>
    <sheet name="80 ОГР" sheetId="3" r:id="rId3"/>
    <sheet name="80 без огр." sheetId="4" r:id="rId4"/>
  </sheets>
  <definedNames>
    <definedName name="_xlnm.Print_Titles" localSheetId="0">'30'!$9:$11</definedName>
    <definedName name="_xlnm.Print_Titles" localSheetId="1">'40 ОГР'!$9:$11</definedName>
    <definedName name="_xlnm.Print_Titles" localSheetId="0">'30'!$9:$11</definedName>
    <definedName name="_xlnm.Print_Titles" localSheetId="1">'40 ОГР'!$9:$11</definedName>
    <definedName name="_xlnm.Print_Area" localSheetId="0">'30'!$2:$18</definedName>
    <definedName name="_xlnm.Print_Area" localSheetId="1">'40 ОГР'!$2:$29</definedName>
  </definedNames>
  <calcPr fullCalcOnLoad="1"/>
</workbook>
</file>

<file path=xl/sharedStrings.xml><?xml version="1.0" encoding="utf-8"?>
<sst xmlns="http://schemas.openxmlformats.org/spreadsheetml/2006/main" count="277" uniqueCount="125">
  <si>
    <t>Place</t>
  </si>
  <si>
    <t>Rider_ID</t>
  </si>
  <si>
    <t>Horse_ID</t>
  </si>
  <si>
    <t>SPh</t>
  </si>
  <si>
    <t>SAver</t>
  </si>
  <si>
    <t>TTime</t>
  </si>
  <si>
    <t>Кубок Организаторов - 7 этап</t>
  </si>
  <si>
    <t>Дистанционные конные пробеги</t>
  </si>
  <si>
    <t>Технические результаты</t>
  </si>
  <si>
    <t>Дистанция CEN 30 км с огран. скорости</t>
  </si>
  <si>
    <t>КСК "Исток", Ленинградская обл., Всеволожский р-он, м/р Ясно-Янино</t>
  </si>
  <si>
    <t>10.06.2018 г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</si>
  <si>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</si>
  <si>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</si>
  <si>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</si>
  <si>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</si>
  <si>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</si>
  <si>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</si>
  <si>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</si>
  <si>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</si>
  <si>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</si>
  <si>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</si>
  <si>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</si>
  <si>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</si>
  <si>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</si>
  <si>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</si>
  <si>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</si>
  <si>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</si>
  <si>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</si>
  <si>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</si>
  <si>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</si>
  <si>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</si>
  <si>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</si>
  <si>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</si>
  <si>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</si>
  <si>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r>
      <t xml:space="preserve">КОРИЦКАЯ
</t>
    </r>
    <r>
      <rPr>
        <sz val="9"/>
        <rFont val="Verdana"/>
        <family val="2"/>
      </rPr>
      <t>Алеся Татьяна</t>
    </r>
  </si>
  <si>
    <t>на
оформл.</t>
  </si>
  <si>
    <r>
      <t xml:space="preserve">БАЯЗЕТ-11
</t>
    </r>
    <r>
      <rPr>
        <sz val="9"/>
        <rFont val="Verdana"/>
        <family val="2"/>
      </rPr>
      <t>сер.,жер.,терск., Бурелом, Россия</t>
    </r>
  </si>
  <si>
    <t>011750</t>
  </si>
  <si>
    <t>Суворова Е.</t>
  </si>
  <si>
    <t>ч/в
Ленинградская обл.</t>
  </si>
  <si>
    <r>
      <t xml:space="preserve">ЭРДЕЛЕВСКАЯ
</t>
    </r>
    <r>
      <rPr>
        <sz val="9"/>
        <rFont val="Verdana"/>
        <family val="2"/>
      </rPr>
      <t>Елена</t>
    </r>
  </si>
  <si>
    <t>007263</t>
  </si>
  <si>
    <r>
      <t xml:space="preserve">БРОДВЕЙ-06
</t>
    </r>
    <r>
      <rPr>
        <sz val="9"/>
        <rFont val="Verdana"/>
        <family val="2"/>
      </rPr>
      <t>сер.,мер.,терск., Бутафор, ПКЗ "Ставропольский"</t>
    </r>
  </si>
  <si>
    <t>011891</t>
  </si>
  <si>
    <t>Демидова Э.</t>
  </si>
  <si>
    <t>снят
хромота</t>
  </si>
  <si>
    <t>Главный судья</t>
  </si>
  <si>
    <t>Нечаева Н.. 1 категория</t>
  </si>
  <si>
    <t>Главный секретарь</t>
  </si>
  <si>
    <t>Смирнов А., 1 категория</t>
  </si>
  <si>
    <t>Дистанция CEN  40 км с огран. скорости</t>
  </si>
  <si>
    <t>Вып.
норм.</t>
  </si>
  <si>
    <r>
      <t xml:space="preserve">ЕЛИЗАРКОВА
</t>
    </r>
    <r>
      <rPr>
        <sz val="9"/>
        <rFont val="Verdana"/>
        <family val="2"/>
      </rPr>
      <t>Мария</t>
    </r>
  </si>
  <si>
    <t>027091</t>
  </si>
  <si>
    <r>
      <t xml:space="preserve">ПРИТТИ ГЕРЛ-11
</t>
    </r>
    <r>
      <rPr>
        <sz val="9"/>
        <rFont val="Verdana"/>
        <family val="2"/>
      </rPr>
      <t>рыж., коб., араб., Господин, КЗ Ковчег</t>
    </r>
  </si>
  <si>
    <t>017423</t>
  </si>
  <si>
    <t>Гришина М.</t>
  </si>
  <si>
    <t>ч/в
Мурманская обл.</t>
  </si>
  <si>
    <t>III</t>
  </si>
  <si>
    <r>
      <t xml:space="preserve">ДЕЧ
</t>
    </r>
    <r>
      <rPr>
        <sz val="9"/>
        <rFont val="Verdana"/>
        <family val="2"/>
      </rPr>
      <t>Татьяна</t>
    </r>
  </si>
  <si>
    <t>030098</t>
  </si>
  <si>
    <r>
      <t xml:space="preserve">ГАМБАР-09
</t>
    </r>
    <r>
      <rPr>
        <sz val="9"/>
        <rFont val="Verdana"/>
        <family val="2"/>
      </rPr>
      <t>гн.,жер.,араб., Драгоценный, Ленинградская обл.</t>
    </r>
  </si>
  <si>
    <t>011256</t>
  </si>
  <si>
    <t>ч/в
Республика Карелия</t>
  </si>
  <si>
    <r>
      <t xml:space="preserve">ДАНИЛИНА
</t>
    </r>
    <r>
      <rPr>
        <sz val="9"/>
        <rFont val="Verdana"/>
        <family val="2"/>
      </rPr>
      <t>Марина</t>
    </r>
  </si>
  <si>
    <t>012379</t>
  </si>
  <si>
    <r>
      <t xml:space="preserve">РЕАЛИСТ-09
</t>
    </r>
    <r>
      <rPr>
        <sz val="9"/>
        <rFont val="Verdana"/>
        <family val="2"/>
      </rPr>
      <t>рыж.,мер.,буд., Рэзак, Ростовская обл.</t>
    </r>
  </si>
  <si>
    <t>008954</t>
  </si>
  <si>
    <t>Доманчук В.</t>
  </si>
  <si>
    <t>ч/в
Московская обл.</t>
  </si>
  <si>
    <t>Дистанция CENCh  40 км с огран. скорости</t>
  </si>
  <si>
    <r>
      <t xml:space="preserve">МОИСЕЕВ
</t>
    </r>
    <r>
      <rPr>
        <sz val="9"/>
        <rFont val="Verdana"/>
        <family val="2"/>
      </rPr>
      <t>Афанасий</t>
    </r>
  </si>
  <si>
    <t>031406</t>
  </si>
  <si>
    <r>
      <t xml:space="preserve">БЭЛА-99
</t>
    </r>
    <r>
      <rPr>
        <sz val="9"/>
        <rFont val="Verdana"/>
        <family val="2"/>
      </rPr>
      <t>вор.,коб., п/к.,н/у, Россия</t>
    </r>
  </si>
  <si>
    <t>004192</t>
  </si>
  <si>
    <t>Ворожцова О.</t>
  </si>
  <si>
    <t>КСК "Исток" Ленинградская область</t>
  </si>
  <si>
    <t xml:space="preserve"> </t>
  </si>
  <si>
    <t>Первенство Северо-Западного федерального округа</t>
  </si>
  <si>
    <t>Дистанция CENCh  80 км с огран. скорости</t>
  </si>
  <si>
    <t>3 этап:</t>
  </si>
  <si>
    <r>
      <t xml:space="preserve">СКИДАН
</t>
    </r>
    <r>
      <rPr>
        <sz val="9"/>
        <rFont val="Verdana"/>
        <family val="2"/>
      </rPr>
      <t>Дарья</t>
    </r>
  </si>
  <si>
    <t>004106</t>
  </si>
  <si>
    <r>
      <t xml:space="preserve">ИСКРА-11
</t>
    </r>
    <r>
      <rPr>
        <sz val="9"/>
        <rFont val="Verdana"/>
        <family val="2"/>
      </rPr>
      <t>рыж., коб., б/п, Воронежская область</t>
    </r>
  </si>
  <si>
    <t>016913</t>
  </si>
  <si>
    <t>Скидан Л.</t>
  </si>
  <si>
    <t>ФХ Крибелевых Ленинградская область</t>
  </si>
  <si>
    <t>I</t>
  </si>
  <si>
    <r>
      <t xml:space="preserve">ИЛЬИНА    </t>
    </r>
    <r>
      <rPr>
        <sz val="9"/>
        <rFont val="Verdana"/>
        <family val="2"/>
      </rPr>
      <t>Мария</t>
    </r>
  </si>
  <si>
    <t>047804</t>
  </si>
  <si>
    <r>
      <t xml:space="preserve">КАНТРИ-02
</t>
    </r>
    <r>
      <rPr>
        <sz val="9"/>
        <rFont val="Verdana"/>
        <family val="2"/>
      </rPr>
      <t>сер., коб., помесь, неизв., Лен.обл.</t>
    </r>
  </si>
  <si>
    <t>005852</t>
  </si>
  <si>
    <t>II</t>
  </si>
  <si>
    <t>Чемпионат Северо-Западного федерального округа</t>
  </si>
  <si>
    <t xml:space="preserve">Дистанция CEN  80 км </t>
  </si>
  <si>
    <t>КСК "Исток", Ленинградская обл., Всеволожскиий р-он, м/р Ясно-Янино</t>
  </si>
  <si>
    <r>
      <t xml:space="preserve">ЦЕПАКИНА
</t>
    </r>
    <r>
      <rPr>
        <sz val="9"/>
        <rFont val="Verdana"/>
        <family val="2"/>
      </rPr>
      <t>Мария</t>
    </r>
  </si>
  <si>
    <t>008481</t>
  </si>
  <si>
    <r>
      <t xml:space="preserve">НОВАКАРИ-07
</t>
    </r>
    <r>
      <rPr>
        <sz val="9"/>
        <rFont val="Verdana"/>
        <family val="2"/>
      </rPr>
      <t>рыж., коб., араб., Кайрат, Лаг-Сервис, Россия</t>
    </r>
  </si>
  <si>
    <t>015229</t>
  </si>
  <si>
    <t>Крибелева Н.</t>
  </si>
  <si>
    <t>ФХ Крибелевых Санкт-Петербург</t>
  </si>
  <si>
    <t>кмс</t>
  </si>
  <si>
    <r>
      <t xml:space="preserve">ПУНИНА
</t>
    </r>
    <r>
      <rPr>
        <sz val="9"/>
        <rFont val="Verdana"/>
        <family val="2"/>
      </rPr>
      <t>Елизавета</t>
    </r>
  </si>
  <si>
    <t>004561</t>
  </si>
  <si>
    <r>
      <t xml:space="preserve">ГРОЗНАЯ-06
</t>
    </r>
    <r>
      <rPr>
        <sz val="9"/>
        <rFont val="Verdana"/>
        <family val="2"/>
      </rPr>
      <t>гнед., коб., буденн., Гинофур, Зимовниковский КЗ</t>
    </r>
  </si>
  <si>
    <t>013286</t>
  </si>
  <si>
    <r>
      <t xml:space="preserve">МАТВИЕНКО
</t>
    </r>
    <r>
      <rPr>
        <sz val="9"/>
        <rFont val="Verdana"/>
        <family val="2"/>
      </rPr>
      <t>Оксана</t>
    </r>
  </si>
  <si>
    <t>004073</t>
  </si>
  <si>
    <r>
      <t xml:space="preserve">ПОСТУЛАТ-06 
</t>
    </r>
    <r>
      <rPr>
        <sz val="9"/>
        <rFont val="Verdana"/>
        <family val="2"/>
      </rPr>
      <t>вор.,мер.,п/к.,Пигмент, ПКЗ "Ставропольский"</t>
    </r>
  </si>
  <si>
    <t>014810</t>
  </si>
  <si>
    <t>Матвиенко О.</t>
  </si>
  <si>
    <t xml:space="preserve">Дистанция CENYJ  80 км </t>
  </si>
  <si>
    <r>
      <t xml:space="preserve">ЧУМАКОВА
</t>
    </r>
    <r>
      <rPr>
        <sz val="9"/>
        <rFont val="Verdana"/>
        <family val="2"/>
      </rPr>
      <t>Ксения</t>
    </r>
  </si>
  <si>
    <t>077300</t>
  </si>
  <si>
    <r>
      <t xml:space="preserve">КОДА-05
</t>
    </r>
    <r>
      <rPr>
        <sz val="9"/>
        <rFont val="Verdana"/>
        <family val="2"/>
      </rPr>
      <t>рыж., коб., ах-донск., Герлык, КЗ им. Буденного</t>
    </r>
  </si>
  <si>
    <t>004945</t>
  </si>
  <si>
    <t xml:space="preserve">ч/в
Новгородская обл.
</t>
  </si>
  <si>
    <r>
      <t xml:space="preserve">КРИВОНОСОВ
</t>
    </r>
    <r>
      <rPr>
        <sz val="9"/>
        <rFont val="Verdana"/>
        <family val="2"/>
      </rPr>
      <t>Илья</t>
    </r>
  </si>
  <si>
    <t>069403</t>
  </si>
  <si>
    <r>
      <t xml:space="preserve">СЕКУНДОМЕР-02
</t>
    </r>
    <r>
      <rPr>
        <sz val="9"/>
        <rFont val="Verdana"/>
        <family val="2"/>
      </rPr>
      <t xml:space="preserve">сер., жер., терск., Северный, СПК ПКЗ </t>
    </r>
  </si>
  <si>
    <t>005851</t>
  </si>
  <si>
    <t>ч/в
 Псковская обл.</t>
  </si>
  <si>
    <t>Нечаева Н., 1 категория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</si>
</sst>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HH:MM:SS"/>
    <numFmt numFmtId="167" formatCode="[H]:MM:SS;@"/>
    <numFmt numFmtId="168" formatCode="0.00"/>
    <numFmt numFmtId="169" formatCode="@"/>
    <numFmt numFmtId="170" formatCode="H:MM:SS"/>
  </numFmts>
  <fonts count="2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12"/>
      <color indexed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sz val="11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8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3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244">
    <xf numFmtId="164" fontId="0" fillId="0" borderId="0" xfId="0" applyAlignment="1">
      <alignment/>
    </xf>
    <xf numFmtId="164" fontId="0" fillId="0" borderId="0" xfId="27" applyFont="1" applyAlignment="1" applyProtection="1">
      <alignment vertical="center"/>
      <protection locked="0"/>
    </xf>
    <xf numFmtId="164" fontId="0" fillId="2" borderId="0" xfId="30" applyFont="1" applyFill="1" applyBorder="1" applyAlignment="1" applyProtection="1">
      <alignment horizontal="center" vertical="top"/>
      <protection/>
    </xf>
    <xf numFmtId="164" fontId="0" fillId="2" borderId="0" xfId="30" applyFont="1" applyFill="1" applyBorder="1" applyAlignment="1" applyProtection="1">
      <alignment vertical="top"/>
      <protection locked="0"/>
    </xf>
    <xf numFmtId="164" fontId="0" fillId="2" borderId="0" xfId="30" applyFont="1" applyFill="1" applyBorder="1" applyAlignment="1" applyProtection="1">
      <alignment horizontal="center" vertical="top"/>
      <protection locked="0"/>
    </xf>
    <xf numFmtId="164" fontId="0" fillId="2" borderId="0" xfId="30" applyFont="1" applyFill="1" applyBorder="1" applyProtection="1">
      <alignment/>
      <protection locked="0"/>
    </xf>
    <xf numFmtId="164" fontId="0" fillId="2" borderId="0" xfId="30" applyFont="1" applyFill="1" applyProtection="1">
      <alignment/>
      <protection locked="0"/>
    </xf>
    <xf numFmtId="164" fontId="3" fillId="2" borderId="0" xfId="30" applyFont="1" applyFill="1" applyProtection="1">
      <alignment/>
      <protection locked="0"/>
    </xf>
    <xf numFmtId="164" fontId="4" fillId="0" borderId="0" xfId="29" applyFont="1" applyAlignment="1" applyProtection="1">
      <alignment vertical="center" wrapText="1"/>
      <protection locked="0"/>
    </xf>
    <xf numFmtId="164" fontId="5" fillId="0" borderId="0" xfId="29" applyFont="1" applyAlignment="1" applyProtection="1">
      <alignment horizontal="right" vertical="center"/>
      <protection locked="0"/>
    </xf>
    <xf numFmtId="164" fontId="0" fillId="0" borderId="0" xfId="29" applyAlignment="1" applyProtection="1">
      <alignment vertical="center"/>
      <protection locked="0"/>
    </xf>
    <xf numFmtId="164" fontId="4" fillId="0" borderId="0" xfId="27" applyFont="1" applyBorder="1" applyAlignment="1" applyProtection="1">
      <alignment horizontal="center" vertical="center" wrapText="1"/>
      <protection locked="0"/>
    </xf>
    <xf numFmtId="164" fontId="6" fillId="0" borderId="0" xfId="29" applyFont="1" applyBorder="1" applyAlignment="1" applyProtection="1">
      <alignment horizontal="center" vertical="center" wrapText="1"/>
      <protection locked="0"/>
    </xf>
    <xf numFmtId="164" fontId="0" fillId="0" borderId="0" xfId="29" applyFont="1" applyAlignment="1" applyProtection="1">
      <alignment vertical="center"/>
      <protection locked="0"/>
    </xf>
    <xf numFmtId="164" fontId="7" fillId="0" borderId="0" xfId="29" applyFont="1" applyBorder="1" applyAlignment="1" applyProtection="1">
      <alignment horizontal="center" vertical="center"/>
      <protection locked="0"/>
    </xf>
    <xf numFmtId="164" fontId="8" fillId="0" borderId="0" xfId="29" applyFont="1" applyAlignment="1" applyProtection="1">
      <alignment vertical="center"/>
      <protection locked="0"/>
    </xf>
    <xf numFmtId="164" fontId="9" fillId="0" borderId="0" xfId="29" applyFont="1" applyBorder="1" applyAlignment="1" applyProtection="1">
      <alignment horizontal="center" vertical="center"/>
      <protection locked="0"/>
    </xf>
    <xf numFmtId="164" fontId="10" fillId="0" borderId="0" xfId="29" applyFont="1" applyAlignment="1" applyProtection="1">
      <alignment vertical="center"/>
      <protection locked="0"/>
    </xf>
    <xf numFmtId="164" fontId="11" fillId="0" borderId="0" xfId="29" applyFont="1" applyBorder="1" applyAlignment="1" applyProtection="1">
      <alignment horizontal="center" vertical="center"/>
      <protection locked="0"/>
    </xf>
    <xf numFmtId="164" fontId="12" fillId="0" borderId="0" xfId="29" applyFont="1" applyAlignment="1" applyProtection="1">
      <alignment vertical="center"/>
      <protection locked="0"/>
    </xf>
    <xf numFmtId="164" fontId="12" fillId="0" borderId="0" xfId="29" applyFont="1" applyProtection="1">
      <alignment/>
      <protection locked="0"/>
    </xf>
    <xf numFmtId="164" fontId="12" fillId="0" borderId="0" xfId="29" applyFont="1" applyAlignment="1" applyProtection="1">
      <alignment wrapText="1"/>
      <protection locked="0"/>
    </xf>
    <xf numFmtId="164" fontId="12" fillId="0" borderId="0" xfId="29" applyFont="1" applyAlignment="1" applyProtection="1">
      <alignment shrinkToFit="1"/>
      <protection locked="0"/>
    </xf>
    <xf numFmtId="164" fontId="13" fillId="0" borderId="0" xfId="29" applyFont="1" applyProtection="1">
      <alignment/>
      <protection locked="0"/>
    </xf>
    <xf numFmtId="164" fontId="12" fillId="0" borderId="1" xfId="29" applyFont="1" applyBorder="1" applyAlignment="1" applyProtection="1">
      <alignment horizontal="right"/>
      <protection locked="0"/>
    </xf>
    <xf numFmtId="164" fontId="12" fillId="0" borderId="0" xfId="29" applyFont="1" applyBorder="1" applyAlignment="1" applyProtection="1">
      <alignment horizontal="right" vertical="center"/>
      <protection locked="0"/>
    </xf>
    <xf numFmtId="164" fontId="12" fillId="3" borderId="2" xfId="29" applyFont="1" applyFill="1" applyBorder="1" applyAlignment="1" applyProtection="1">
      <alignment horizontal="center" vertical="center" textRotation="90" wrapText="1"/>
      <protection locked="0"/>
    </xf>
    <xf numFmtId="164" fontId="14" fillId="3" borderId="3" xfId="29" applyFont="1" applyFill="1" applyBorder="1" applyAlignment="1" applyProtection="1">
      <alignment horizontal="center" vertical="center" textRotation="90" wrapText="1"/>
      <protection locked="0"/>
    </xf>
    <xf numFmtId="164" fontId="12" fillId="3" borderId="3" xfId="29" applyFont="1" applyFill="1" applyBorder="1" applyAlignment="1" applyProtection="1">
      <alignment horizontal="left" vertical="center" wrapText="1"/>
      <protection locked="0"/>
    </xf>
    <xf numFmtId="164" fontId="12" fillId="3" borderId="3" xfId="29" applyFont="1" applyFill="1" applyBorder="1" applyAlignment="1" applyProtection="1">
      <alignment horizontal="center" vertical="center" wrapText="1"/>
      <protection locked="0"/>
    </xf>
    <xf numFmtId="164" fontId="12" fillId="3" borderId="3" xfId="29" applyFont="1" applyFill="1" applyBorder="1" applyAlignment="1" applyProtection="1">
      <alignment horizontal="center" vertical="center" textRotation="90" wrapText="1"/>
      <protection locked="0"/>
    </xf>
    <xf numFmtId="164" fontId="15" fillId="3" borderId="4" xfId="20" applyFont="1" applyFill="1" applyBorder="1" applyAlignment="1" applyProtection="1">
      <alignment horizontal="right" vertical="center"/>
      <protection locked="0"/>
    </xf>
    <xf numFmtId="164" fontId="16" fillId="3" borderId="5" xfId="20" applyFont="1" applyFill="1" applyBorder="1" applyAlignment="1" applyProtection="1">
      <alignment horizontal="center" vertical="center"/>
      <protection locked="0"/>
    </xf>
    <xf numFmtId="164" fontId="15" fillId="3" borderId="5" xfId="20" applyFont="1" applyFill="1" applyBorder="1" applyAlignment="1" applyProtection="1">
      <alignment vertical="center"/>
      <protection locked="0"/>
    </xf>
    <xf numFmtId="164" fontId="15" fillId="3" borderId="5" xfId="20" applyFont="1" applyFill="1" applyBorder="1" applyAlignment="1" applyProtection="1">
      <alignment horizontal="right" vertical="center"/>
      <protection locked="0"/>
    </xf>
    <xf numFmtId="164" fontId="15" fillId="3" borderId="5" xfId="20" applyFont="1" applyFill="1" applyBorder="1" applyAlignment="1" applyProtection="1">
      <alignment horizontal="center" vertical="center"/>
      <protection locked="0"/>
    </xf>
    <xf numFmtId="166" fontId="16" fillId="3" borderId="6" xfId="20" applyNumberFormat="1" applyFont="1" applyFill="1" applyBorder="1" applyAlignment="1" applyProtection="1">
      <alignment horizontal="center" vertical="center"/>
      <protection locked="0"/>
    </xf>
    <xf numFmtId="166" fontId="17" fillId="3" borderId="3" xfId="20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27" applyFont="1" applyAlignment="1" applyProtection="1">
      <alignment vertical="center"/>
      <protection locked="0"/>
    </xf>
    <xf numFmtId="164" fontId="15" fillId="3" borderId="7" xfId="20" applyFont="1" applyFill="1" applyBorder="1" applyAlignment="1" applyProtection="1">
      <alignment horizontal="right" vertical="center"/>
      <protection locked="0"/>
    </xf>
    <xf numFmtId="164" fontId="16" fillId="3" borderId="8" xfId="20" applyFont="1" applyFill="1" applyBorder="1" applyAlignment="1" applyProtection="1">
      <alignment horizontal="center" vertical="center"/>
      <protection locked="0"/>
    </xf>
    <xf numFmtId="164" fontId="15" fillId="3" borderId="8" xfId="20" applyFont="1" applyFill="1" applyBorder="1" applyAlignment="1" applyProtection="1">
      <alignment vertical="center"/>
      <protection locked="0"/>
    </xf>
    <xf numFmtId="164" fontId="15" fillId="3" borderId="8" xfId="20" applyFont="1" applyFill="1" applyBorder="1" applyAlignment="1" applyProtection="1">
      <alignment horizontal="right" vertical="center"/>
      <protection locked="0"/>
    </xf>
    <xf numFmtId="164" fontId="15" fillId="3" borderId="8" xfId="20" applyFont="1" applyFill="1" applyBorder="1" applyAlignment="1" applyProtection="1">
      <alignment horizontal="center" vertical="center"/>
      <protection locked="0"/>
    </xf>
    <xf numFmtId="166" fontId="16" fillId="3" borderId="9" xfId="20" applyNumberFormat="1" applyFont="1" applyFill="1" applyBorder="1" applyAlignment="1" applyProtection="1">
      <alignment horizontal="center" vertical="center"/>
      <protection locked="0"/>
    </xf>
    <xf numFmtId="164" fontId="15" fillId="3" borderId="10" xfId="20" applyFont="1" applyFill="1" applyBorder="1" applyAlignment="1" applyProtection="1">
      <alignment horizontal="center" vertical="center" wrapText="1"/>
      <protection locked="0"/>
    </xf>
    <xf numFmtId="167" fontId="15" fillId="3" borderId="10" xfId="34" applyNumberFormat="1" applyFont="1" applyFill="1" applyBorder="1" applyAlignment="1" applyProtection="1">
      <alignment horizontal="center" vertical="center" wrapText="1"/>
      <protection locked="0"/>
    </xf>
    <xf numFmtId="167" fontId="15" fillId="3" borderId="10" xfId="20" applyNumberFormat="1" applyFont="1" applyFill="1" applyBorder="1" applyAlignment="1" applyProtection="1">
      <alignment horizontal="center" vertical="center" wrapText="1"/>
      <protection locked="0"/>
    </xf>
    <xf numFmtId="168" fontId="15" fillId="3" borderId="10" xfId="20" applyNumberFormat="1" applyFont="1" applyFill="1" applyBorder="1" applyAlignment="1" applyProtection="1">
      <alignment horizontal="center" vertical="center" wrapText="1"/>
      <protection locked="0"/>
    </xf>
    <xf numFmtId="167" fontId="18" fillId="3" borderId="10" xfId="34" applyNumberFormat="1" applyFont="1" applyFill="1" applyBorder="1" applyAlignment="1" applyProtection="1">
      <alignment horizontal="center" vertical="center" wrapText="1"/>
      <protection locked="0"/>
    </xf>
    <xf numFmtId="164" fontId="12" fillId="0" borderId="2" xfId="28" applyFont="1" applyFill="1" applyBorder="1" applyAlignment="1" applyProtection="1">
      <alignment horizontal="center" vertical="center" wrapText="1"/>
      <protection locked="0"/>
    </xf>
    <xf numFmtId="164" fontId="19" fillId="0" borderId="3" xfId="29" applyFont="1" applyFill="1" applyBorder="1" applyAlignment="1" applyProtection="1">
      <alignment horizontal="center" vertical="center"/>
      <protection locked="0"/>
    </xf>
    <xf numFmtId="164" fontId="12" fillId="0" borderId="3" xfId="32" applyFont="1" applyBorder="1" applyAlignment="1" applyProtection="1">
      <alignment horizontal="left" vertical="center" wrapText="1"/>
      <protection locked="0"/>
    </xf>
    <xf numFmtId="169" fontId="15" fillId="0" borderId="3" xfId="32" applyNumberFormat="1" applyFont="1" applyFill="1" applyBorder="1" applyAlignment="1" applyProtection="1">
      <alignment horizontal="center" vertical="center" wrapText="1"/>
      <protection locked="0"/>
    </xf>
    <xf numFmtId="164" fontId="15" fillId="0" borderId="3" xfId="32" applyFont="1" applyBorder="1" applyAlignment="1" applyProtection="1">
      <alignment horizontal="center" vertical="center"/>
      <protection locked="0"/>
    </xf>
    <xf numFmtId="169" fontId="15" fillId="0" borderId="3" xfId="32" applyNumberFormat="1" applyFont="1" applyBorder="1" applyAlignment="1" applyProtection="1">
      <alignment horizontal="center" vertical="center"/>
      <protection locked="0"/>
    </xf>
    <xf numFmtId="164" fontId="15" fillId="0" borderId="3" xfId="32" applyFont="1" applyBorder="1" applyAlignment="1" applyProtection="1">
      <alignment horizontal="center" vertical="center" wrapText="1"/>
      <protection locked="0"/>
    </xf>
    <xf numFmtId="164" fontId="15" fillId="0" borderId="11" xfId="27" applyFont="1" applyFill="1" applyBorder="1" applyAlignment="1" applyProtection="1">
      <alignment horizontal="center" vertical="center" wrapText="1"/>
      <protection locked="0"/>
    </xf>
    <xf numFmtId="164" fontId="15" fillId="0" borderId="12" xfId="27" applyFont="1" applyBorder="1" applyAlignment="1" applyProtection="1">
      <alignment horizontal="center" vertical="center" wrapText="1"/>
      <protection locked="0"/>
    </xf>
    <xf numFmtId="166" fontId="15" fillId="0" borderId="12" xfId="20" applyNumberFormat="1" applyFont="1" applyFill="1" applyBorder="1" applyAlignment="1" applyProtection="1">
      <alignment horizontal="center" vertical="center"/>
      <protection locked="0"/>
    </xf>
    <xf numFmtId="167" fontId="15" fillId="0" borderId="12" xfId="34" applyNumberFormat="1" applyFont="1" applyFill="1" applyBorder="1" applyAlignment="1" applyProtection="1">
      <alignment horizontal="center" vertical="center" wrapText="1"/>
      <protection locked="0"/>
    </xf>
    <xf numFmtId="166" fontId="15" fillId="0" borderId="12" xfId="20" applyNumberFormat="1" applyFont="1" applyBorder="1" applyAlignment="1" applyProtection="1">
      <alignment horizontal="center" vertical="center"/>
      <protection locked="0"/>
    </xf>
    <xf numFmtId="166" fontId="15" fillId="4" borderId="12" xfId="20" applyNumberFormat="1" applyFont="1" applyFill="1" applyBorder="1" applyAlignment="1" applyProtection="1">
      <alignment horizontal="center" vertical="center"/>
      <protection locked="0"/>
    </xf>
    <xf numFmtId="167" fontId="15" fillId="0" borderId="12" xfId="20" applyNumberFormat="1" applyFont="1" applyFill="1" applyBorder="1" applyAlignment="1" applyProtection="1">
      <alignment horizontal="center" vertical="center"/>
      <protection locked="0"/>
    </xf>
    <xf numFmtId="168" fontId="15" fillId="5" borderId="12" xfId="20" applyNumberFormat="1" applyFont="1" applyFill="1" applyBorder="1" applyAlignment="1" applyProtection="1">
      <alignment horizontal="center" vertical="center"/>
      <protection locked="0"/>
    </xf>
    <xf numFmtId="168" fontId="15" fillId="5" borderId="3" xfId="20" applyNumberFormat="1" applyFont="1" applyFill="1" applyBorder="1" applyAlignment="1" applyProtection="1">
      <alignment horizontal="center" vertical="center"/>
      <protection locked="0"/>
    </xf>
    <xf numFmtId="167" fontId="20" fillId="0" borderId="3" xfId="34" applyNumberFormat="1" applyFont="1" applyFill="1" applyBorder="1" applyAlignment="1" applyProtection="1">
      <alignment horizontal="center" vertical="center"/>
      <protection locked="0"/>
    </xf>
    <xf numFmtId="167" fontId="20" fillId="6" borderId="3" xfId="34" applyNumberFormat="1" applyFont="1" applyFill="1" applyBorder="1" applyAlignment="1" applyProtection="1">
      <alignment horizontal="center" vertical="center"/>
      <protection locked="0"/>
    </xf>
    <xf numFmtId="164" fontId="21" fillId="0" borderId="0" xfId="27" applyFont="1" applyAlignment="1" applyProtection="1">
      <alignment vertical="center"/>
      <protection locked="0"/>
    </xf>
    <xf numFmtId="164" fontId="15" fillId="0" borderId="10" xfId="27" applyFont="1" applyBorder="1" applyAlignment="1" applyProtection="1">
      <alignment horizontal="center" vertical="center" wrapText="1"/>
      <protection locked="0"/>
    </xf>
    <xf numFmtId="166" fontId="15" fillId="4" borderId="10" xfId="20" applyNumberFormat="1" applyFont="1" applyFill="1" applyBorder="1" applyAlignment="1" applyProtection="1">
      <alignment horizontal="center" vertical="center"/>
      <protection locked="0"/>
    </xf>
    <xf numFmtId="167" fontId="12" fillId="0" borderId="10" xfId="34" applyNumberFormat="1" applyFont="1" applyFill="1" applyBorder="1" applyAlignment="1" applyProtection="1">
      <alignment horizontal="center" vertical="center" wrapText="1"/>
      <protection locked="0"/>
    </xf>
    <xf numFmtId="166" fontId="12" fillId="0" borderId="10" xfId="20" applyNumberFormat="1" applyFont="1" applyBorder="1" applyAlignment="1" applyProtection="1">
      <alignment horizontal="center" vertical="center"/>
      <protection locked="0"/>
    </xf>
    <xf numFmtId="167" fontId="15" fillId="0" borderId="10" xfId="20" applyNumberFormat="1" applyFont="1" applyFill="1" applyBorder="1" applyAlignment="1" applyProtection="1">
      <alignment horizontal="center" vertical="center"/>
      <protection locked="0"/>
    </xf>
    <xf numFmtId="168" fontId="15" fillId="5" borderId="10" xfId="20" applyNumberFormat="1" applyFont="1" applyFill="1" applyBorder="1" applyAlignment="1" applyProtection="1">
      <alignment horizontal="center" vertical="center"/>
      <protection locked="0"/>
    </xf>
    <xf numFmtId="169" fontId="15" fillId="0" borderId="3" xfId="32" applyNumberFormat="1" applyFont="1" applyFill="1" applyBorder="1" applyAlignment="1" applyProtection="1">
      <alignment horizontal="center" vertical="center"/>
      <protection locked="0"/>
    </xf>
    <xf numFmtId="168" fontId="15" fillId="5" borderId="3" xfId="2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27" applyFont="1" applyAlignment="1" applyProtection="1">
      <alignment vertical="center"/>
      <protection locked="0"/>
    </xf>
    <xf numFmtId="164" fontId="12" fillId="3" borderId="13" xfId="29" applyFont="1" applyFill="1" applyBorder="1" applyAlignment="1" applyProtection="1">
      <alignment horizontal="center" vertical="center" wrapText="1"/>
      <protection locked="0"/>
    </xf>
    <xf numFmtId="164" fontId="15" fillId="0" borderId="2" xfId="28" applyFont="1" applyFill="1" applyBorder="1" applyAlignment="1" applyProtection="1">
      <alignment horizontal="center" vertical="center" wrapText="1"/>
      <protection locked="0"/>
    </xf>
    <xf numFmtId="164" fontId="7" fillId="0" borderId="3" xfId="29" applyFont="1" applyFill="1" applyBorder="1" applyAlignment="1" applyProtection="1">
      <alignment horizontal="center" vertical="center"/>
      <protection locked="0"/>
    </xf>
    <xf numFmtId="164" fontId="12" fillId="0" borderId="14" xfId="32" applyFont="1" applyFill="1" applyBorder="1" applyAlignment="1" applyProtection="1">
      <alignment horizontal="left" vertical="center" wrapText="1"/>
      <protection locked="0"/>
    </xf>
    <xf numFmtId="169" fontId="15" fillId="0" borderId="11" xfId="32" applyNumberFormat="1" applyFont="1" applyBorder="1" applyAlignment="1" applyProtection="1">
      <alignment horizontal="center" vertical="center" wrapText="1"/>
      <protection locked="0"/>
    </xf>
    <xf numFmtId="164" fontId="15" fillId="7" borderId="3" xfId="32" applyFont="1" applyFill="1" applyBorder="1" applyAlignment="1" applyProtection="1">
      <alignment horizontal="center" vertical="center"/>
      <protection locked="0"/>
    </xf>
    <xf numFmtId="169" fontId="15" fillId="0" borderId="3" xfId="32" applyNumberFormat="1" applyFont="1" applyBorder="1" applyAlignment="1" applyProtection="1">
      <alignment horizontal="center" vertical="center" wrapText="1"/>
      <protection locked="0"/>
    </xf>
    <xf numFmtId="164" fontId="15" fillId="0" borderId="3" xfId="27" applyFont="1" applyBorder="1" applyAlignment="1" applyProtection="1">
      <alignment horizontal="center" vertical="center" wrapText="1"/>
      <protection locked="0"/>
    </xf>
    <xf numFmtId="164" fontId="12" fillId="0" borderId="13" xfId="27" applyFont="1" applyBorder="1" applyAlignment="1" applyProtection="1">
      <alignment horizontal="center" vertical="center" wrapText="1"/>
      <protection locked="0"/>
    </xf>
    <xf numFmtId="164" fontId="12" fillId="7" borderId="3" xfId="32" applyFont="1" applyFill="1" applyBorder="1" applyAlignment="1" applyProtection="1">
      <alignment horizontal="left" vertical="center" wrapText="1"/>
      <protection locked="0"/>
    </xf>
    <xf numFmtId="169" fontId="15" fillId="0" borderId="11" xfId="32" applyNumberFormat="1" applyFont="1" applyFill="1" applyBorder="1" applyAlignment="1" applyProtection="1">
      <alignment horizontal="center" vertical="center" wrapText="1"/>
      <protection locked="0"/>
    </xf>
    <xf numFmtId="164" fontId="12" fillId="0" borderId="15" xfId="32" applyFont="1" applyBorder="1" applyAlignment="1" applyProtection="1">
      <alignment horizontal="left" vertical="center" wrapText="1"/>
      <protection locked="0"/>
    </xf>
    <xf numFmtId="164" fontId="12" fillId="7" borderId="11" xfId="32" applyFont="1" applyFill="1" applyBorder="1" applyAlignment="1" applyProtection="1">
      <alignment horizontal="left" vertical="center" wrapText="1"/>
      <protection locked="0"/>
    </xf>
    <xf numFmtId="164" fontId="15" fillId="0" borderId="16" xfId="34" applyFont="1" applyBorder="1" applyAlignment="1" applyProtection="1">
      <alignment horizontal="center" vertical="center" wrapText="1"/>
      <protection locked="0"/>
    </xf>
    <xf numFmtId="164" fontId="15" fillId="7" borderId="11" xfId="33" applyFont="1" applyFill="1" applyBorder="1" applyAlignment="1" applyProtection="1">
      <alignment horizontal="center" vertical="center"/>
      <protection locked="0"/>
    </xf>
    <xf numFmtId="164" fontId="12" fillId="7" borderId="11" xfId="33" applyFont="1" applyFill="1" applyBorder="1" applyAlignment="1" applyProtection="1">
      <alignment horizontal="left" vertical="center" wrapText="1"/>
      <protection locked="0"/>
    </xf>
    <xf numFmtId="169" fontId="15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15" fillId="0" borderId="11" xfId="33" applyFont="1" applyFill="1" applyBorder="1" applyAlignment="1" applyProtection="1">
      <alignment horizontal="center" vertical="center" wrapText="1"/>
      <protection locked="0"/>
    </xf>
    <xf numFmtId="164" fontId="12" fillId="3" borderId="17" xfId="29" applyFont="1" applyFill="1" applyBorder="1" applyAlignment="1" applyProtection="1">
      <alignment horizontal="center" vertical="center" textRotation="90" wrapText="1"/>
      <protection locked="0"/>
    </xf>
    <xf numFmtId="164" fontId="14" fillId="3" borderId="17" xfId="29" applyFont="1" applyFill="1" applyBorder="1" applyAlignment="1" applyProtection="1">
      <alignment horizontal="center" vertical="center" textRotation="90" wrapText="1"/>
      <protection locked="0"/>
    </xf>
    <xf numFmtId="164" fontId="12" fillId="3" borderId="17" xfId="29" applyFont="1" applyFill="1" applyBorder="1" applyAlignment="1" applyProtection="1">
      <alignment horizontal="left" vertical="center" wrapText="1"/>
      <protection locked="0"/>
    </xf>
    <xf numFmtId="164" fontId="12" fillId="3" borderId="17" xfId="29" applyFont="1" applyFill="1" applyBorder="1" applyAlignment="1" applyProtection="1">
      <alignment horizontal="center" vertical="center" wrapText="1"/>
      <protection locked="0"/>
    </xf>
    <xf numFmtId="164" fontId="12" fillId="3" borderId="11" xfId="29" applyFont="1" applyFill="1" applyBorder="1" applyAlignment="1" applyProtection="1">
      <alignment horizontal="center" vertical="center" textRotation="90" wrapText="1"/>
      <protection locked="0"/>
    </xf>
    <xf numFmtId="164" fontId="15" fillId="3" borderId="18" xfId="20" applyFont="1" applyFill="1" applyBorder="1" applyAlignment="1" applyProtection="1">
      <alignment horizontal="right" vertical="center"/>
      <protection locked="0"/>
    </xf>
    <xf numFmtId="164" fontId="16" fillId="3" borderId="19" xfId="20" applyFont="1" applyFill="1" applyBorder="1" applyAlignment="1" applyProtection="1">
      <alignment horizontal="center" vertical="center"/>
      <protection locked="0"/>
    </xf>
    <xf numFmtId="164" fontId="15" fillId="3" borderId="19" xfId="20" applyFont="1" applyFill="1" applyBorder="1" applyAlignment="1" applyProtection="1">
      <alignment vertical="center"/>
      <protection locked="0"/>
    </xf>
    <xf numFmtId="164" fontId="15" fillId="3" borderId="19" xfId="20" applyFont="1" applyFill="1" applyBorder="1" applyAlignment="1" applyProtection="1">
      <alignment horizontal="right" vertical="center"/>
      <protection locked="0"/>
    </xf>
    <xf numFmtId="164" fontId="15" fillId="3" borderId="19" xfId="20" applyFont="1" applyFill="1" applyBorder="1" applyAlignment="1" applyProtection="1">
      <alignment horizontal="center" vertical="center"/>
      <protection locked="0"/>
    </xf>
    <xf numFmtId="170" fontId="16" fillId="3" borderId="20" xfId="20" applyNumberFormat="1" applyFont="1" applyFill="1" applyBorder="1" applyAlignment="1" applyProtection="1">
      <alignment horizontal="center" vertical="center"/>
      <protection locked="0"/>
    </xf>
    <xf numFmtId="170" fontId="17" fillId="3" borderId="11" xfId="20" applyNumberFormat="1" applyFont="1" applyFill="1" applyBorder="1" applyAlignment="1" applyProtection="1">
      <alignment horizontal="center" vertical="center" wrapText="1"/>
      <protection locked="0"/>
    </xf>
    <xf numFmtId="164" fontId="12" fillId="3" borderId="21" xfId="29" applyFont="1" applyFill="1" applyBorder="1" applyAlignment="1" applyProtection="1">
      <alignment horizontal="center" vertical="center" wrapText="1"/>
      <protection locked="0"/>
    </xf>
    <xf numFmtId="164" fontId="15" fillId="3" borderId="22" xfId="20" applyFont="1" applyFill="1" applyBorder="1" applyAlignment="1" applyProtection="1">
      <alignment horizontal="right" vertical="center"/>
      <protection locked="0"/>
    </xf>
    <xf numFmtId="164" fontId="16" fillId="3" borderId="0" xfId="20" applyFont="1" applyFill="1" applyBorder="1" applyAlignment="1" applyProtection="1">
      <alignment horizontal="center" vertical="center"/>
      <protection locked="0"/>
    </xf>
    <xf numFmtId="164" fontId="15" fillId="3" borderId="0" xfId="20" applyFont="1" applyFill="1" applyBorder="1" applyAlignment="1" applyProtection="1">
      <alignment vertical="center"/>
      <protection locked="0"/>
    </xf>
    <xf numFmtId="164" fontId="15" fillId="3" borderId="0" xfId="20" applyFont="1" applyFill="1" applyBorder="1" applyAlignment="1" applyProtection="1">
      <alignment horizontal="right" vertical="center"/>
      <protection locked="0"/>
    </xf>
    <xf numFmtId="164" fontId="15" fillId="3" borderId="0" xfId="20" applyFont="1" applyFill="1" applyBorder="1" applyAlignment="1" applyProtection="1">
      <alignment horizontal="center" vertical="center"/>
      <protection locked="0"/>
    </xf>
    <xf numFmtId="170" fontId="16" fillId="3" borderId="23" xfId="20" applyNumberFormat="1" applyFont="1" applyFill="1" applyBorder="1" applyAlignment="1" applyProtection="1">
      <alignment horizontal="center" vertical="center"/>
      <protection locked="0"/>
    </xf>
    <xf numFmtId="164" fontId="15" fillId="3" borderId="24" xfId="20" applyFont="1" applyFill="1" applyBorder="1" applyAlignment="1" applyProtection="1">
      <alignment horizontal="right" vertical="center"/>
      <protection locked="0"/>
    </xf>
    <xf numFmtId="164" fontId="16" fillId="3" borderId="25" xfId="20" applyFont="1" applyFill="1" applyBorder="1" applyAlignment="1" applyProtection="1">
      <alignment horizontal="center" vertical="center"/>
      <protection locked="0"/>
    </xf>
    <xf numFmtId="164" fontId="15" fillId="3" borderId="25" xfId="20" applyFont="1" applyFill="1" applyBorder="1" applyAlignment="1" applyProtection="1">
      <alignment vertical="center"/>
      <protection locked="0"/>
    </xf>
    <xf numFmtId="164" fontId="15" fillId="3" borderId="25" xfId="20" applyFont="1" applyFill="1" applyBorder="1" applyAlignment="1" applyProtection="1">
      <alignment horizontal="right" vertical="center"/>
      <protection locked="0"/>
    </xf>
    <xf numFmtId="164" fontId="15" fillId="3" borderId="25" xfId="20" applyFont="1" applyFill="1" applyBorder="1" applyAlignment="1" applyProtection="1">
      <alignment horizontal="center" vertical="center"/>
      <protection locked="0"/>
    </xf>
    <xf numFmtId="170" fontId="16" fillId="3" borderId="26" xfId="20" applyNumberFormat="1" applyFont="1" applyFill="1" applyBorder="1" applyAlignment="1" applyProtection="1">
      <alignment horizontal="center" vertical="center"/>
      <protection locked="0"/>
    </xf>
    <xf numFmtId="164" fontId="15" fillId="3" borderId="15" xfId="20" applyFont="1" applyFill="1" applyBorder="1" applyAlignment="1" applyProtection="1">
      <alignment horizontal="center" vertical="center" wrapText="1"/>
      <protection locked="0"/>
    </xf>
    <xf numFmtId="167" fontId="15" fillId="3" borderId="15" xfId="34" applyNumberFormat="1" applyFont="1" applyFill="1" applyBorder="1" applyAlignment="1" applyProtection="1">
      <alignment horizontal="center" vertical="center" wrapText="1"/>
      <protection locked="0"/>
    </xf>
    <xf numFmtId="167" fontId="15" fillId="3" borderId="15" xfId="20" applyNumberFormat="1" applyFont="1" applyFill="1" applyBorder="1" applyAlignment="1" applyProtection="1">
      <alignment horizontal="center" vertical="center" wrapText="1"/>
      <protection locked="0"/>
    </xf>
    <xf numFmtId="168" fontId="15" fillId="3" borderId="15" xfId="20" applyNumberFormat="1" applyFont="1" applyFill="1" applyBorder="1" applyAlignment="1" applyProtection="1">
      <alignment horizontal="center" vertical="center" wrapText="1"/>
      <protection locked="0"/>
    </xf>
    <xf numFmtId="167" fontId="18" fillId="3" borderId="27" xfId="34" applyNumberFormat="1" applyFont="1" applyFill="1" applyBorder="1" applyAlignment="1" applyProtection="1">
      <alignment horizontal="center" vertical="center" wrapText="1"/>
      <protection locked="0"/>
    </xf>
    <xf numFmtId="164" fontId="15" fillId="0" borderId="17" xfId="28" applyFont="1" applyBorder="1" applyAlignment="1" applyProtection="1">
      <alignment horizontal="center" vertical="center" wrapText="1"/>
      <protection locked="0"/>
    </xf>
    <xf numFmtId="164" fontId="7" fillId="0" borderId="17" xfId="29" applyFont="1" applyFill="1" applyBorder="1" applyAlignment="1" applyProtection="1">
      <alignment horizontal="center" vertical="center"/>
      <protection locked="0"/>
    </xf>
    <xf numFmtId="164" fontId="12" fillId="0" borderId="17" xfId="32" applyFont="1" applyBorder="1" applyAlignment="1" applyProtection="1">
      <alignment horizontal="left" vertical="center" wrapText="1"/>
      <protection locked="0"/>
    </xf>
    <xf numFmtId="169" fontId="15" fillId="0" borderId="17" xfId="32" applyNumberFormat="1" applyFont="1" applyBorder="1" applyAlignment="1" applyProtection="1">
      <alignment horizontal="center" vertical="center" wrapText="1"/>
      <protection locked="0"/>
    </xf>
    <xf numFmtId="164" fontId="15" fillId="0" borderId="17" xfId="32" applyFont="1" applyBorder="1" applyAlignment="1" applyProtection="1">
      <alignment horizontal="center" vertical="center"/>
      <protection locked="0"/>
    </xf>
    <xf numFmtId="169" fontId="15" fillId="0" borderId="17" xfId="32" applyNumberFormat="1" applyFont="1" applyBorder="1" applyAlignment="1" applyProtection="1">
      <alignment horizontal="center" vertical="center"/>
      <protection locked="0"/>
    </xf>
    <xf numFmtId="164" fontId="15" fillId="0" borderId="17" xfId="32" applyFont="1" applyBorder="1" applyAlignment="1" applyProtection="1">
      <alignment horizontal="center" vertical="center" wrapText="1"/>
      <protection locked="0"/>
    </xf>
    <xf numFmtId="164" fontId="15" fillId="0" borderId="17" xfId="27" applyFont="1" applyBorder="1" applyAlignment="1" applyProtection="1">
      <alignment horizontal="center" vertical="center" wrapText="1"/>
      <protection locked="0"/>
    </xf>
    <xf numFmtId="164" fontId="15" fillId="0" borderId="28" xfId="27" applyFont="1" applyBorder="1" applyAlignment="1" applyProtection="1">
      <alignment horizontal="center" vertical="center" wrapText="1"/>
      <protection locked="0"/>
    </xf>
    <xf numFmtId="170" fontId="15" fillId="0" borderId="28" xfId="20" applyNumberFormat="1" applyFont="1" applyFill="1" applyBorder="1" applyAlignment="1" applyProtection="1">
      <alignment horizontal="center" vertical="center"/>
      <protection locked="0"/>
    </xf>
    <xf numFmtId="167" fontId="15" fillId="0" borderId="28" xfId="34" applyNumberFormat="1" applyFont="1" applyFill="1" applyBorder="1" applyAlignment="1" applyProtection="1">
      <alignment horizontal="center" vertical="center" wrapText="1"/>
      <protection locked="0"/>
    </xf>
    <xf numFmtId="170" fontId="15" fillId="0" borderId="28" xfId="20" applyNumberFormat="1" applyFont="1" applyBorder="1" applyAlignment="1" applyProtection="1">
      <alignment horizontal="center" vertical="center"/>
      <protection locked="0"/>
    </xf>
    <xf numFmtId="170" fontId="15" fillId="8" borderId="28" xfId="20" applyNumberFormat="1" applyFont="1" applyFill="1" applyBorder="1" applyAlignment="1" applyProtection="1">
      <alignment horizontal="center" vertical="center"/>
      <protection locked="0"/>
    </xf>
    <xf numFmtId="167" fontId="15" fillId="0" borderId="28" xfId="20" applyNumberFormat="1" applyFont="1" applyFill="1" applyBorder="1" applyAlignment="1" applyProtection="1">
      <alignment horizontal="center" vertical="center"/>
      <protection locked="0"/>
    </xf>
    <xf numFmtId="168" fontId="15" fillId="5" borderId="28" xfId="20" applyNumberFormat="1" applyFont="1" applyFill="1" applyBorder="1" applyAlignment="1" applyProtection="1">
      <alignment horizontal="center" vertical="center"/>
      <protection locked="0"/>
    </xf>
    <xf numFmtId="168" fontId="15" fillId="5" borderId="11" xfId="20" applyNumberFormat="1" applyFont="1" applyFill="1" applyBorder="1" applyAlignment="1" applyProtection="1">
      <alignment horizontal="center" vertical="center"/>
      <protection locked="0"/>
    </xf>
    <xf numFmtId="167" fontId="20" fillId="0" borderId="29" xfId="34" applyNumberFormat="1" applyFont="1" applyFill="1" applyBorder="1" applyAlignment="1" applyProtection="1">
      <alignment horizontal="center" vertical="center"/>
      <protection locked="0"/>
    </xf>
    <xf numFmtId="167" fontId="20" fillId="9" borderId="11" xfId="34" applyNumberFormat="1" applyFont="1" applyFill="1" applyBorder="1" applyAlignment="1" applyProtection="1">
      <alignment horizontal="center" vertical="center"/>
      <protection locked="0"/>
    </xf>
    <xf numFmtId="164" fontId="12" fillId="0" borderId="21" xfId="27" applyFont="1" applyBorder="1" applyAlignment="1" applyProtection="1">
      <alignment horizontal="center" vertical="center" wrapText="1"/>
      <protection locked="0"/>
    </xf>
    <xf numFmtId="170" fontId="15" fillId="8" borderId="17" xfId="20" applyNumberFormat="1" applyFont="1" applyFill="1" applyBorder="1" applyAlignment="1" applyProtection="1">
      <alignment horizontal="center" vertical="center"/>
      <protection locked="0"/>
    </xf>
    <xf numFmtId="167" fontId="15" fillId="0" borderId="17" xfId="34" applyNumberFormat="1" applyFont="1" applyFill="1" applyBorder="1" applyAlignment="1" applyProtection="1">
      <alignment horizontal="center" vertical="center" wrapText="1"/>
      <protection locked="0"/>
    </xf>
    <xf numFmtId="170" fontId="15" fillId="0" borderId="17" xfId="20" applyNumberFormat="1" applyFont="1" applyBorder="1" applyAlignment="1" applyProtection="1">
      <alignment horizontal="center" vertical="center"/>
      <protection locked="0"/>
    </xf>
    <xf numFmtId="167" fontId="15" fillId="0" borderId="17" xfId="20" applyNumberFormat="1" applyFont="1" applyFill="1" applyBorder="1" applyAlignment="1" applyProtection="1">
      <alignment horizontal="center" vertical="center"/>
      <protection locked="0"/>
    </xf>
    <xf numFmtId="168" fontId="15" fillId="5" borderId="17" xfId="20" applyNumberFormat="1" applyFont="1" applyFill="1" applyBorder="1" applyAlignment="1" applyProtection="1">
      <alignment horizontal="center" vertical="center"/>
      <protection locked="0"/>
    </xf>
    <xf numFmtId="164" fontId="15" fillId="0" borderId="15" xfId="27" applyFont="1" applyBorder="1" applyAlignment="1" applyProtection="1">
      <alignment horizontal="center" vertical="center" wrapText="1"/>
      <protection locked="0"/>
    </xf>
    <xf numFmtId="170" fontId="15" fillId="8" borderId="15" xfId="20" applyNumberFormat="1" applyFont="1" applyFill="1" applyBorder="1" applyAlignment="1" applyProtection="1">
      <alignment horizontal="center" vertical="center"/>
      <protection locked="0"/>
    </xf>
    <xf numFmtId="167" fontId="12" fillId="0" borderId="15" xfId="34" applyNumberFormat="1" applyFont="1" applyFill="1" applyBorder="1" applyAlignment="1" applyProtection="1">
      <alignment horizontal="center" vertical="center" wrapText="1"/>
      <protection locked="0"/>
    </xf>
    <xf numFmtId="170" fontId="12" fillId="0" borderId="15" xfId="20" applyNumberFormat="1" applyFont="1" applyBorder="1" applyAlignment="1" applyProtection="1">
      <alignment horizontal="center" vertical="center"/>
      <protection locked="0"/>
    </xf>
    <xf numFmtId="167" fontId="15" fillId="0" borderId="15" xfId="20" applyNumberFormat="1" applyFont="1" applyFill="1" applyBorder="1" applyAlignment="1" applyProtection="1">
      <alignment horizontal="center" vertical="center"/>
      <protection locked="0"/>
    </xf>
    <xf numFmtId="168" fontId="15" fillId="5" borderId="15" xfId="20" applyNumberFormat="1" applyFont="1" applyFill="1" applyBorder="1" applyAlignment="1" applyProtection="1">
      <alignment horizontal="center" vertical="center"/>
      <protection locked="0"/>
    </xf>
    <xf numFmtId="164" fontId="12" fillId="7" borderId="17" xfId="32" applyFont="1" applyFill="1" applyBorder="1" applyAlignment="1" applyProtection="1">
      <alignment horizontal="left" vertical="center" wrapText="1"/>
      <protection locked="0"/>
    </xf>
    <xf numFmtId="169" fontId="15" fillId="0" borderId="17" xfId="32" applyNumberFormat="1" applyFont="1" applyFill="1" applyBorder="1" applyAlignment="1" applyProtection="1">
      <alignment horizontal="center" vertical="center" wrapText="1"/>
      <protection locked="0"/>
    </xf>
    <xf numFmtId="164" fontId="15" fillId="0" borderId="17" xfId="32" applyFont="1" applyFill="1" applyBorder="1" applyAlignment="1" applyProtection="1">
      <alignment horizontal="center" vertical="center" wrapText="1"/>
      <protection locked="0"/>
    </xf>
    <xf numFmtId="164" fontId="15" fillId="0" borderId="17" xfId="27" applyFont="1" applyFill="1" applyBorder="1" applyAlignment="1" applyProtection="1">
      <alignment horizontal="center" vertical="center" wrapText="1"/>
      <protection locked="0"/>
    </xf>
    <xf numFmtId="167" fontId="15" fillId="0" borderId="12" xfId="25" applyNumberFormat="1" applyFont="1" applyFill="1" applyBorder="1" applyAlignment="1" applyProtection="1">
      <alignment horizontal="center" vertical="center" wrapText="1"/>
      <protection locked="0"/>
    </xf>
    <xf numFmtId="164" fontId="15" fillId="0" borderId="17" xfId="32" applyFont="1" applyBorder="1" applyAlignment="1" applyProtection="1">
      <alignment vertical="center"/>
      <protection locked="0"/>
    </xf>
    <xf numFmtId="164" fontId="5" fillId="0" borderId="0" xfId="29" applyFont="1" applyAlignment="1" applyProtection="1">
      <alignment horizontal="left" vertical="center"/>
      <protection locked="0"/>
    </xf>
    <xf numFmtId="164" fontId="22" fillId="0" borderId="0" xfId="27" applyFont="1" applyAlignment="1" applyProtection="1">
      <alignment vertical="center"/>
      <protection locked="0"/>
    </xf>
    <xf numFmtId="164" fontId="0" fillId="2" borderId="0" xfId="31" applyFont="1" applyFill="1" applyBorder="1" applyAlignment="1" applyProtection="1">
      <alignment horizontal="center" vertical="top"/>
      <protection/>
    </xf>
    <xf numFmtId="164" fontId="0" fillId="2" borderId="0" xfId="31" applyFont="1" applyFill="1" applyBorder="1" applyAlignment="1" applyProtection="1">
      <alignment vertical="top"/>
      <protection locked="0"/>
    </xf>
    <xf numFmtId="164" fontId="0" fillId="2" borderId="0" xfId="31" applyFont="1" applyFill="1" applyBorder="1" applyAlignment="1" applyProtection="1">
      <alignment horizontal="center" vertical="top"/>
      <protection locked="0"/>
    </xf>
    <xf numFmtId="164" fontId="23" fillId="2" borderId="0" xfId="31" applyFont="1" applyFill="1" applyBorder="1" applyAlignment="1" applyProtection="1">
      <alignment horizontal="center" vertical="top" shrinkToFit="1"/>
      <protection locked="0"/>
    </xf>
    <xf numFmtId="164" fontId="0" fillId="2" borderId="0" xfId="31" applyFont="1" applyFill="1" applyBorder="1" applyProtection="1">
      <alignment/>
      <protection locked="0"/>
    </xf>
    <xf numFmtId="164" fontId="0" fillId="2" borderId="0" xfId="31" applyFont="1" applyFill="1" applyProtection="1">
      <alignment/>
      <protection locked="0"/>
    </xf>
    <xf numFmtId="164" fontId="3" fillId="2" borderId="0" xfId="31" applyFont="1" applyFill="1" applyProtection="1">
      <alignment/>
      <protection locked="0"/>
    </xf>
    <xf numFmtId="164" fontId="12" fillId="3" borderId="30" xfId="29" applyFont="1" applyFill="1" applyBorder="1" applyAlignment="1" applyProtection="1">
      <alignment horizontal="left" vertical="center" wrapText="1"/>
      <protection locked="0"/>
    </xf>
    <xf numFmtId="164" fontId="12" fillId="3" borderId="30" xfId="29" applyFont="1" applyFill="1" applyBorder="1" applyAlignment="1" applyProtection="1">
      <alignment horizontal="center" vertical="center" wrapText="1"/>
      <protection locked="0"/>
    </xf>
    <xf numFmtId="164" fontId="15" fillId="3" borderId="4" xfId="21" applyFont="1" applyFill="1" applyBorder="1" applyAlignment="1" applyProtection="1">
      <alignment horizontal="right" vertical="center"/>
      <protection locked="0"/>
    </xf>
    <xf numFmtId="164" fontId="16" fillId="3" borderId="5" xfId="21" applyFont="1" applyFill="1" applyBorder="1" applyAlignment="1" applyProtection="1">
      <alignment horizontal="center" vertical="center"/>
      <protection locked="0"/>
    </xf>
    <xf numFmtId="164" fontId="15" fillId="3" borderId="5" xfId="21" applyFont="1" applyFill="1" applyBorder="1" applyAlignment="1" applyProtection="1">
      <alignment vertical="center"/>
      <protection locked="0"/>
    </xf>
    <xf numFmtId="164" fontId="15" fillId="3" borderId="5" xfId="21" applyFont="1" applyFill="1" applyBorder="1" applyAlignment="1" applyProtection="1">
      <alignment horizontal="right" vertical="center"/>
      <protection locked="0"/>
    </xf>
    <xf numFmtId="164" fontId="15" fillId="3" borderId="5" xfId="21" applyFont="1" applyFill="1" applyBorder="1" applyAlignment="1" applyProtection="1">
      <alignment horizontal="center" vertical="center"/>
      <protection locked="0"/>
    </xf>
    <xf numFmtId="166" fontId="16" fillId="3" borderId="6" xfId="21" applyNumberFormat="1" applyFont="1" applyFill="1" applyBorder="1" applyAlignment="1" applyProtection="1">
      <alignment horizontal="center" vertical="center"/>
      <protection locked="0"/>
    </xf>
    <xf numFmtId="164" fontId="15" fillId="3" borderId="31" xfId="21" applyFont="1" applyFill="1" applyBorder="1" applyAlignment="1" applyProtection="1">
      <alignment horizontal="right" vertical="center"/>
      <protection locked="0"/>
    </xf>
    <xf numFmtId="164" fontId="16" fillId="3" borderId="0" xfId="21" applyFont="1" applyFill="1" applyBorder="1" applyAlignment="1" applyProtection="1">
      <alignment horizontal="center" vertical="center"/>
      <protection locked="0"/>
    </xf>
    <xf numFmtId="164" fontId="15" fillId="3" borderId="0" xfId="21" applyFont="1" applyFill="1" applyBorder="1" applyAlignment="1" applyProtection="1">
      <alignment vertical="center"/>
      <protection locked="0"/>
    </xf>
    <xf numFmtId="164" fontId="15" fillId="3" borderId="0" xfId="21" applyFont="1" applyFill="1" applyBorder="1" applyAlignment="1" applyProtection="1">
      <alignment horizontal="right" vertical="center"/>
      <protection locked="0"/>
    </xf>
    <xf numFmtId="164" fontId="15" fillId="3" borderId="0" xfId="21" applyFont="1" applyFill="1" applyBorder="1" applyAlignment="1" applyProtection="1">
      <alignment horizontal="center" vertical="center"/>
      <protection locked="0"/>
    </xf>
    <xf numFmtId="166" fontId="16" fillId="3" borderId="32" xfId="21" applyNumberFormat="1" applyFont="1" applyFill="1" applyBorder="1" applyAlignment="1" applyProtection="1">
      <alignment horizontal="center" vertical="center"/>
      <protection locked="0"/>
    </xf>
    <xf numFmtId="164" fontId="12" fillId="0" borderId="0" xfId="27" applyFont="1" applyAlignment="1" applyProtection="1">
      <alignment vertical="center"/>
      <protection locked="0"/>
    </xf>
    <xf numFmtId="164" fontId="15" fillId="3" borderId="7" xfId="21" applyFont="1" applyFill="1" applyBorder="1" applyAlignment="1" applyProtection="1">
      <alignment horizontal="right" vertical="center"/>
      <protection locked="0"/>
    </xf>
    <xf numFmtId="164" fontId="16" fillId="3" borderId="8" xfId="21" applyFont="1" applyFill="1" applyBorder="1" applyAlignment="1" applyProtection="1">
      <alignment horizontal="center" vertical="center"/>
      <protection locked="0"/>
    </xf>
    <xf numFmtId="164" fontId="15" fillId="3" borderId="8" xfId="21" applyFont="1" applyFill="1" applyBorder="1" applyAlignment="1" applyProtection="1">
      <alignment vertical="center"/>
      <protection locked="0"/>
    </xf>
    <xf numFmtId="164" fontId="15" fillId="3" borderId="8" xfId="21" applyFont="1" applyFill="1" applyBorder="1" applyAlignment="1" applyProtection="1">
      <alignment horizontal="right" vertical="center"/>
      <protection locked="0"/>
    </xf>
    <xf numFmtId="164" fontId="15" fillId="3" borderId="8" xfId="21" applyFont="1" applyFill="1" applyBorder="1" applyAlignment="1" applyProtection="1">
      <alignment horizontal="center" vertical="center"/>
      <protection locked="0"/>
    </xf>
    <xf numFmtId="166" fontId="16" fillId="3" borderId="9" xfId="21" applyNumberFormat="1" applyFont="1" applyFill="1" applyBorder="1" applyAlignment="1" applyProtection="1">
      <alignment horizontal="center" vertical="center"/>
      <protection locked="0"/>
    </xf>
    <xf numFmtId="164" fontId="15" fillId="3" borderId="10" xfId="21" applyFont="1" applyFill="1" applyBorder="1" applyAlignment="1" applyProtection="1">
      <alignment horizontal="center" vertical="center" wrapText="1"/>
      <protection locked="0"/>
    </xf>
    <xf numFmtId="167" fontId="15" fillId="3" borderId="10" xfId="25" applyNumberFormat="1" applyFont="1" applyFill="1" applyBorder="1" applyAlignment="1" applyProtection="1">
      <alignment horizontal="center" vertical="center" wrapText="1"/>
      <protection locked="0"/>
    </xf>
    <xf numFmtId="167" fontId="15" fillId="3" borderId="10" xfId="21" applyNumberFormat="1" applyFont="1" applyFill="1" applyBorder="1" applyAlignment="1" applyProtection="1">
      <alignment horizontal="center" vertical="center" wrapText="1"/>
      <protection locked="0"/>
    </xf>
    <xf numFmtId="168" fontId="15" fillId="3" borderId="10" xfId="21" applyNumberFormat="1" applyFont="1" applyFill="1" applyBorder="1" applyAlignment="1" applyProtection="1">
      <alignment horizontal="center" vertical="center" wrapText="1"/>
      <protection locked="0"/>
    </xf>
    <xf numFmtId="167" fontId="18" fillId="3" borderId="33" xfId="25" applyNumberFormat="1" applyFont="1" applyFill="1" applyBorder="1" applyAlignment="1" applyProtection="1">
      <alignment horizontal="center" vertical="center" wrapText="1"/>
      <protection locked="0"/>
    </xf>
    <xf numFmtId="164" fontId="15" fillId="0" borderId="2" xfId="28" applyFont="1" applyBorder="1" applyAlignment="1" applyProtection="1">
      <alignment horizontal="center" vertical="center" wrapText="1"/>
      <protection locked="0"/>
    </xf>
    <xf numFmtId="164" fontId="7" fillId="0" borderId="34" xfId="29" applyFont="1" applyFill="1" applyBorder="1" applyAlignment="1" applyProtection="1">
      <alignment horizontal="center" vertical="center"/>
      <protection locked="0"/>
    </xf>
    <xf numFmtId="164" fontId="12" fillId="0" borderId="35" xfId="32" applyFont="1" applyBorder="1" applyAlignment="1" applyProtection="1">
      <alignment horizontal="left" vertical="center" wrapText="1"/>
      <protection locked="0"/>
    </xf>
    <xf numFmtId="169" fontId="15" fillId="0" borderId="35" xfId="32" applyNumberFormat="1" applyFont="1" applyBorder="1" applyAlignment="1" applyProtection="1">
      <alignment horizontal="center" vertical="center" wrapText="1"/>
      <protection locked="0"/>
    </xf>
    <xf numFmtId="164" fontId="15" fillId="0" borderId="31" xfId="32" applyFont="1" applyBorder="1" applyAlignment="1" applyProtection="1">
      <alignment vertical="center"/>
      <protection locked="0"/>
    </xf>
    <xf numFmtId="164" fontId="12" fillId="0" borderId="36" xfId="32" applyFont="1" applyBorder="1" applyAlignment="1" applyProtection="1">
      <alignment horizontal="left" vertical="center" wrapText="1"/>
      <protection locked="0"/>
    </xf>
    <xf numFmtId="169" fontId="15" fillId="0" borderId="36" xfId="32" applyNumberFormat="1" applyFont="1" applyBorder="1" applyAlignment="1" applyProtection="1">
      <alignment horizontal="center" vertical="center"/>
      <protection locked="0"/>
    </xf>
    <xf numFmtId="164" fontId="15" fillId="0" borderId="36" xfId="32" applyFont="1" applyBorder="1" applyAlignment="1" applyProtection="1">
      <alignment horizontal="center" vertical="center" wrapText="1"/>
      <protection locked="0"/>
    </xf>
    <xf numFmtId="166" fontId="15" fillId="4" borderId="12" xfId="21" applyNumberFormat="1" applyFont="1" applyFill="1" applyBorder="1" applyAlignment="1" applyProtection="1">
      <alignment horizontal="center" vertical="center"/>
      <protection locked="0"/>
    </xf>
    <xf numFmtId="167" fontId="15" fillId="0" borderId="12" xfId="21" applyNumberFormat="1" applyFont="1" applyFill="1" applyBorder="1" applyAlignment="1" applyProtection="1">
      <alignment horizontal="center" vertical="center"/>
      <protection locked="0"/>
    </xf>
    <xf numFmtId="168" fontId="15" fillId="5" borderId="12" xfId="21" applyNumberFormat="1" applyFont="1" applyFill="1" applyBorder="1" applyAlignment="1" applyProtection="1">
      <alignment horizontal="center" vertical="center"/>
      <protection locked="0"/>
    </xf>
    <xf numFmtId="168" fontId="15" fillId="5" borderId="3" xfId="21" applyNumberFormat="1" applyFont="1" applyFill="1" applyBorder="1" applyAlignment="1" applyProtection="1">
      <alignment horizontal="center" vertical="center"/>
      <protection locked="0"/>
    </xf>
    <xf numFmtId="167" fontId="20" fillId="5" borderId="3" xfId="25" applyNumberFormat="1" applyFont="1" applyFill="1" applyBorder="1" applyAlignment="1" applyProtection="1">
      <alignment horizontal="center" vertical="center"/>
      <protection locked="0"/>
    </xf>
    <xf numFmtId="164" fontId="15" fillId="0" borderId="37" xfId="27" applyFont="1" applyBorder="1" applyAlignment="1" applyProtection="1">
      <alignment horizontal="center" vertical="center" wrapText="1"/>
      <protection locked="0"/>
    </xf>
    <xf numFmtId="166" fontId="15" fillId="4" borderId="37" xfId="21" applyNumberFormat="1" applyFont="1" applyFill="1" applyBorder="1" applyAlignment="1" applyProtection="1">
      <alignment horizontal="center" vertical="center"/>
      <protection locked="0"/>
    </xf>
    <xf numFmtId="167" fontId="15" fillId="0" borderId="37" xfId="34" applyNumberFormat="1" applyFont="1" applyFill="1" applyBorder="1" applyAlignment="1" applyProtection="1">
      <alignment horizontal="center" vertical="center" wrapText="1"/>
      <protection locked="0"/>
    </xf>
    <xf numFmtId="166" fontId="15" fillId="0" borderId="37" xfId="20" applyNumberFormat="1" applyFont="1" applyBorder="1" applyAlignment="1" applyProtection="1">
      <alignment horizontal="center" vertical="center"/>
      <protection locked="0"/>
    </xf>
    <xf numFmtId="167" fontId="15" fillId="0" borderId="37" xfId="21" applyNumberFormat="1" applyFont="1" applyFill="1" applyBorder="1" applyAlignment="1" applyProtection="1">
      <alignment horizontal="center" vertical="center"/>
      <protection locked="0"/>
    </xf>
    <xf numFmtId="168" fontId="15" fillId="5" borderId="37" xfId="21" applyNumberFormat="1" applyFont="1" applyFill="1" applyBorder="1" applyAlignment="1" applyProtection="1">
      <alignment horizontal="center" vertical="center"/>
      <protection locked="0"/>
    </xf>
    <xf numFmtId="166" fontId="15" fillId="4" borderId="10" xfId="21" applyNumberFormat="1" applyFont="1" applyFill="1" applyBorder="1" applyAlignment="1" applyProtection="1">
      <alignment horizontal="center" vertical="center"/>
      <protection locked="0"/>
    </xf>
    <xf numFmtId="167" fontId="12" fillId="0" borderId="10" xfId="25" applyNumberFormat="1" applyFont="1" applyFill="1" applyBorder="1" applyAlignment="1" applyProtection="1">
      <alignment horizontal="center" vertical="center" wrapText="1"/>
      <protection locked="0"/>
    </xf>
    <xf numFmtId="166" fontId="15" fillId="0" borderId="10" xfId="21" applyNumberFormat="1" applyFont="1" applyBorder="1" applyAlignment="1" applyProtection="1">
      <alignment horizontal="center" vertical="center"/>
      <protection locked="0"/>
    </xf>
    <xf numFmtId="167" fontId="15" fillId="0" borderId="10" xfId="21" applyNumberFormat="1" applyFont="1" applyFill="1" applyBorder="1" applyAlignment="1" applyProtection="1">
      <alignment horizontal="center" vertical="center"/>
      <protection locked="0"/>
    </xf>
    <xf numFmtId="168" fontId="15" fillId="5" borderId="10" xfId="21" applyNumberFormat="1" applyFont="1" applyFill="1" applyBorder="1" applyAlignment="1" applyProtection="1">
      <alignment horizontal="center" vertical="center"/>
      <protection locked="0"/>
    </xf>
    <xf numFmtId="164" fontId="12" fillId="0" borderId="17" xfId="33" applyFont="1" applyBorder="1" applyAlignment="1" applyProtection="1">
      <alignment horizontal="left" vertical="center" wrapText="1"/>
      <protection locked="0"/>
    </xf>
    <xf numFmtId="169" fontId="15" fillId="0" borderId="17" xfId="33" applyNumberFormat="1" applyFont="1" applyBorder="1" applyAlignment="1" applyProtection="1">
      <alignment horizontal="center" vertical="center"/>
      <protection locked="0"/>
    </xf>
    <xf numFmtId="164" fontId="15" fillId="0" borderId="17" xfId="33" applyFont="1" applyBorder="1" applyAlignment="1" applyProtection="1">
      <alignment horizontal="center" vertical="center" wrapText="1"/>
      <protection locked="0"/>
    </xf>
    <xf numFmtId="167" fontId="15" fillId="0" borderId="37" xfId="25" applyNumberFormat="1" applyFont="1" applyFill="1" applyBorder="1" applyAlignment="1" applyProtection="1">
      <alignment horizontal="center" vertical="center" wrapText="1"/>
      <protection locked="0"/>
    </xf>
    <xf numFmtId="164" fontId="12" fillId="0" borderId="12" xfId="32" applyFont="1" applyBorder="1" applyAlignment="1" applyProtection="1">
      <alignment horizontal="left" vertical="center" wrapText="1"/>
      <protection locked="0"/>
    </xf>
    <xf numFmtId="169" fontId="15" fillId="0" borderId="12" xfId="32" applyNumberFormat="1" applyFont="1" applyBorder="1" applyAlignment="1" applyProtection="1">
      <alignment horizontal="center" vertical="center" wrapText="1"/>
      <protection locked="0"/>
    </xf>
    <xf numFmtId="164" fontId="15" fillId="0" borderId="12" xfId="32" applyFont="1" applyBorder="1" applyAlignment="1" applyProtection="1">
      <alignment horizontal="center" vertical="center"/>
      <protection locked="0"/>
    </xf>
    <xf numFmtId="169" fontId="15" fillId="0" borderId="12" xfId="32" applyNumberFormat="1" applyFont="1" applyBorder="1" applyAlignment="1" applyProtection="1">
      <alignment horizontal="center" vertical="center"/>
      <protection locked="0"/>
    </xf>
    <xf numFmtId="164" fontId="15" fillId="0" borderId="12" xfId="32" applyFont="1" applyBorder="1" applyAlignment="1" applyProtection="1">
      <alignment horizontal="center" vertical="center" wrapText="1"/>
      <protection locked="0"/>
    </xf>
    <xf numFmtId="164" fontId="15" fillId="0" borderId="38" xfId="28" applyFont="1" applyBorder="1" applyAlignment="1" applyProtection="1">
      <alignment horizontal="center" vertical="center" wrapText="1"/>
      <protection locked="0"/>
    </xf>
    <xf numFmtId="164" fontId="7" fillId="0" borderId="4" xfId="29" applyFont="1" applyFill="1" applyBorder="1" applyAlignment="1" applyProtection="1">
      <alignment horizontal="center" vertical="center"/>
      <protection locked="0"/>
    </xf>
    <xf numFmtId="169" fontId="15" fillId="0" borderId="36" xfId="32" applyNumberFormat="1" applyFont="1" applyFill="1" applyBorder="1" applyAlignment="1" applyProtection="1">
      <alignment horizontal="center" vertical="center" wrapText="1"/>
      <protection locked="0"/>
    </xf>
    <xf numFmtId="164" fontId="12" fillId="7" borderId="36" xfId="32" applyFont="1" applyFill="1" applyBorder="1" applyAlignment="1" applyProtection="1">
      <alignment horizontal="left" vertical="center" wrapText="1"/>
      <protection locked="0"/>
    </xf>
    <xf numFmtId="164" fontId="15" fillId="0" borderId="36" xfId="34" applyFont="1" applyBorder="1" applyAlignment="1" applyProtection="1">
      <alignment horizontal="center" vertical="center" wrapText="1"/>
      <protection locked="0"/>
    </xf>
    <xf numFmtId="164" fontId="15" fillId="0" borderId="36" xfId="27" applyFont="1" applyFill="1" applyBorder="1" applyAlignment="1" applyProtection="1">
      <alignment horizontal="center" vertical="center" wrapText="1"/>
      <protection locked="0"/>
    </xf>
    <xf numFmtId="164" fontId="15" fillId="0" borderId="39" xfId="27" applyFont="1" applyBorder="1" applyAlignment="1" applyProtection="1">
      <alignment horizontal="center" vertical="center" wrapText="1"/>
      <protection locked="0"/>
    </xf>
    <xf numFmtId="164" fontId="15" fillId="0" borderId="40" xfId="27" applyFont="1" applyBorder="1" applyAlignment="1" applyProtection="1">
      <alignment horizontal="center" vertical="center" wrapText="1"/>
      <protection locked="0"/>
    </xf>
    <xf numFmtId="164" fontId="15" fillId="0" borderId="36" xfId="32" applyFont="1" applyBorder="1" applyAlignment="1" applyProtection="1">
      <alignment vertical="center"/>
      <protection locked="0"/>
    </xf>
    <xf numFmtId="164" fontId="15" fillId="0" borderId="41" xfId="27" applyFont="1" applyBorder="1" applyAlignment="1" applyProtection="1">
      <alignment horizontal="center" vertical="center" wrapText="1"/>
      <protection locked="0"/>
    </xf>
    <xf numFmtId="164" fontId="7" fillId="0" borderId="42" xfId="29" applyFont="1" applyFill="1" applyBorder="1" applyAlignment="1" applyProtection="1">
      <alignment horizontal="center" vertical="center"/>
      <protection locked="0"/>
    </xf>
    <xf numFmtId="164" fontId="12" fillId="0" borderId="17" xfId="34" applyFont="1" applyBorder="1" applyAlignment="1" applyProtection="1">
      <alignment horizontal="left" vertical="center" wrapText="1"/>
      <protection locked="0"/>
    </xf>
    <xf numFmtId="169" fontId="15" fillId="0" borderId="17" xfId="34" applyNumberFormat="1" applyFont="1" applyBorder="1" applyAlignment="1" applyProtection="1">
      <alignment horizontal="center" vertical="center"/>
      <protection locked="0"/>
    </xf>
    <xf numFmtId="164" fontId="15" fillId="0" borderId="17" xfId="34" applyFont="1" applyBorder="1" applyAlignment="1" applyProtection="1">
      <alignment horizontal="center" vertical="center" wrapText="1"/>
      <protection locked="0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 3" xfId="22"/>
    <cellStyle name="Обычный 2 4" xfId="23"/>
    <cellStyle name="Обычный 3" xfId="24"/>
    <cellStyle name="Обычный 4" xfId="25"/>
    <cellStyle name="Обычный 5" xfId="26"/>
    <cellStyle name="Обычный_Выездка технические1 2" xfId="27"/>
    <cellStyle name="Обычный_Измайлово-2003 2" xfId="28"/>
    <cellStyle name="Обычный_Лист Microsoft Excel 2" xfId="29"/>
    <cellStyle name="Обычный_ПРИМЕРЫ ТЕХ.РЕЗУЛЬТАТОВ - Выездка" xfId="30"/>
    <cellStyle name="Обычный_ПРИМЕРЫ ТЕХ.РЕЗУЛЬТАТОВ - Выездка 2" xfId="31"/>
    <cellStyle name="Обычный_Россия (В) юниоры" xfId="32"/>
    <cellStyle name="Обычный_Россия (В) юниоры 2" xfId="33"/>
    <cellStyle name="Excel Built-in Normal" xfId="34"/>
  </cellStyles>
  <dxfs count="2">
    <dxf>
      <font>
        <b val="0"/>
        <i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color rgb="FF9C0006"/>
      </font>
      <fill>
        <patternFill patternType="solid">
          <fgColor rgb="FFD9D9D9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3D69B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542925</xdr:rowOff>
    </xdr:from>
    <xdr:to>
      <xdr:col>5</xdr:col>
      <xdr:colOff>228600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42925"/>
          <a:ext cx="26384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2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2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2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2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5</xdr:col>
      <xdr:colOff>409575</xdr:colOff>
      <xdr:row>2</xdr:row>
      <xdr:rowOff>161925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30194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3</xdr:col>
      <xdr:colOff>266700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2383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2383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2383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2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2383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2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2383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2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2383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1</xdr:row>
      <xdr:rowOff>542925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2383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3</xdr:col>
      <xdr:colOff>266700</xdr:colOff>
      <xdr:row>1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9335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9335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9335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2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9335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2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9335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2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9335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2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9335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266700</xdr:colOff>
      <xdr:row>1</xdr:row>
      <xdr:rowOff>542925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9335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3</xdr:col>
      <xdr:colOff>266700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1526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4</xdr:row>
      <xdr:rowOff>19050</xdr:rowOff>
    </xdr:from>
    <xdr:to>
      <xdr:col>3</xdr:col>
      <xdr:colOff>266700</xdr:colOff>
      <xdr:row>4</xdr:row>
      <xdr:rowOff>542925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1526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4</xdr:row>
      <xdr:rowOff>19050</xdr:rowOff>
    </xdr:from>
    <xdr:to>
      <xdr:col>3</xdr:col>
      <xdr:colOff>266700</xdr:colOff>
      <xdr:row>5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1526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4</xdr:row>
      <xdr:rowOff>19050</xdr:rowOff>
    </xdr:from>
    <xdr:to>
      <xdr:col>3</xdr:col>
      <xdr:colOff>266700</xdr:colOff>
      <xdr:row>5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1526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4</xdr:row>
      <xdr:rowOff>19050</xdr:rowOff>
    </xdr:from>
    <xdr:to>
      <xdr:col>3</xdr:col>
      <xdr:colOff>266700</xdr:colOff>
      <xdr:row>5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1526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4</xdr:row>
      <xdr:rowOff>19050</xdr:rowOff>
    </xdr:from>
    <xdr:to>
      <xdr:col>3</xdr:col>
      <xdr:colOff>266700</xdr:colOff>
      <xdr:row>5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1526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4</xdr:row>
      <xdr:rowOff>19050</xdr:rowOff>
    </xdr:from>
    <xdr:to>
      <xdr:col>3</xdr:col>
      <xdr:colOff>266700</xdr:colOff>
      <xdr:row>5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1526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4</xdr:row>
      <xdr:rowOff>19050</xdr:rowOff>
    </xdr:from>
    <xdr:to>
      <xdr:col>3</xdr:col>
      <xdr:colOff>266700</xdr:colOff>
      <xdr:row>5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1526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4</xdr:row>
      <xdr:rowOff>19050</xdr:rowOff>
    </xdr:from>
    <xdr:to>
      <xdr:col>3</xdr:col>
      <xdr:colOff>266700</xdr:colOff>
      <xdr:row>4</xdr:row>
      <xdr:rowOff>542925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1526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zoomScale="110" zoomScaleNormal="110" zoomScaleSheetLayoutView="70" workbookViewId="0" topLeftCell="A2">
      <selection activeCell="A8" sqref="A8"/>
    </sheetView>
  </sheetViews>
  <sheetFormatPr defaultColWidth="9.140625" defaultRowHeight="12.75"/>
  <cols>
    <col min="1" max="1" width="6.7109375" style="1" customWidth="1"/>
    <col min="2" max="2" width="7.00390625" style="1" customWidth="1"/>
    <col min="3" max="3" width="16.7109375" style="1" customWidth="1"/>
    <col min="4" max="4" width="9.140625" style="1" customWidth="1"/>
    <col min="5" max="5" width="0" style="1" hidden="1" customWidth="1"/>
    <col min="6" max="6" width="27.421875" style="1" customWidth="1"/>
    <col min="7" max="7" width="9.00390625" style="1" customWidth="1"/>
    <col min="8" max="8" width="14.421875" style="1" customWidth="1"/>
    <col min="9" max="9" width="16.5742187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1.57421875" style="1" customWidth="1"/>
    <col min="19" max="19" width="10.57421875" style="1" customWidth="1"/>
    <col min="20" max="16384" width="9.140625" style="1" customWidth="1"/>
  </cols>
  <sheetData>
    <row r="1" spans="1:37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K1" s="7"/>
    </row>
    <row r="2" spans="1:19" s="10" customFormat="1" ht="4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20" ht="30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19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17" customFormat="1" ht="15.75" customHeight="1">
      <c r="A6" s="1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1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0" s="23" customFormat="1" ht="15" customHeight="1">
      <c r="A8" s="19" t="s">
        <v>10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P8" s="20"/>
      <c r="R8" s="24" t="s">
        <v>11</v>
      </c>
      <c r="S8" s="24"/>
      <c r="T8" s="25"/>
    </row>
    <row r="9" spans="1:19" s="38" customFormat="1" ht="15" customHeight="1">
      <c r="A9" s="26" t="s">
        <v>12</v>
      </c>
      <c r="B9" s="27" t="s">
        <v>13</v>
      </c>
      <c r="C9" s="28" t="s">
        <v>14</v>
      </c>
      <c r="D9" s="29" t="s">
        <v>15</v>
      </c>
      <c r="E9" s="30" t="s">
        <v>16</v>
      </c>
      <c r="F9" s="28" t="s">
        <v>17</v>
      </c>
      <c r="G9" s="29" t="s">
        <v>15</v>
      </c>
      <c r="H9" s="29" t="s">
        <v>18</v>
      </c>
      <c r="I9" s="29" t="s">
        <v>19</v>
      </c>
      <c r="J9" s="30" t="s">
        <v>20</v>
      </c>
      <c r="K9" s="31" t="s">
        <v>21</v>
      </c>
      <c r="L9" s="32">
        <v>15</v>
      </c>
      <c r="M9" s="33" t="s">
        <v>22</v>
      </c>
      <c r="N9" s="34" t="s">
        <v>23</v>
      </c>
      <c r="O9" s="34"/>
      <c r="P9" s="33">
        <v>1</v>
      </c>
      <c r="Q9" s="35" t="s">
        <v>24</v>
      </c>
      <c r="R9" s="36">
        <v>0.020833333333333332</v>
      </c>
      <c r="S9" s="37" t="s">
        <v>25</v>
      </c>
    </row>
    <row r="10" spans="1:19" s="38" customFormat="1" ht="15" customHeight="1">
      <c r="A10" s="26"/>
      <c r="B10" s="27"/>
      <c r="C10" s="28"/>
      <c r="D10" s="29"/>
      <c r="E10" s="30"/>
      <c r="F10" s="28"/>
      <c r="G10" s="29"/>
      <c r="H10" s="29"/>
      <c r="I10" s="29"/>
      <c r="J10" s="30"/>
      <c r="K10" s="39" t="s">
        <v>26</v>
      </c>
      <c r="L10" s="40">
        <v>15</v>
      </c>
      <c r="M10" s="41" t="s">
        <v>22</v>
      </c>
      <c r="N10" s="42"/>
      <c r="O10" s="42"/>
      <c r="P10" s="41"/>
      <c r="Q10" s="43"/>
      <c r="R10" s="44"/>
      <c r="S10" s="37"/>
    </row>
    <row r="11" spans="1:19" s="38" customFormat="1" ht="39.75" customHeight="1">
      <c r="A11" s="26"/>
      <c r="B11" s="27"/>
      <c r="C11" s="28"/>
      <c r="D11" s="29"/>
      <c r="E11" s="30"/>
      <c r="F11" s="28"/>
      <c r="G11" s="29"/>
      <c r="H11" s="29"/>
      <c r="I11" s="29"/>
      <c r="J11" s="30"/>
      <c r="K11" s="45" t="s">
        <v>27</v>
      </c>
      <c r="L11" s="46" t="s">
        <v>28</v>
      </c>
      <c r="M11" s="47" t="s">
        <v>29</v>
      </c>
      <c r="N11" s="47" t="s">
        <v>30</v>
      </c>
      <c r="O11" s="47" t="s">
        <v>31</v>
      </c>
      <c r="P11" s="48" t="s">
        <v>32</v>
      </c>
      <c r="Q11" s="48" t="s">
        <v>33</v>
      </c>
      <c r="R11" s="49" t="s">
        <v>34</v>
      </c>
      <c r="S11" s="37"/>
    </row>
    <row r="12" spans="1:19" s="68" customFormat="1" ht="23.25" customHeight="1">
      <c r="A12" s="50">
        <v>1</v>
      </c>
      <c r="B12" s="51">
        <v>77</v>
      </c>
      <c r="C12" s="52" t="s">
        <v>35</v>
      </c>
      <c r="D12" s="53" t="s">
        <v>36</v>
      </c>
      <c r="E12" s="54"/>
      <c r="F12" s="52" t="s">
        <v>37</v>
      </c>
      <c r="G12" s="55" t="s">
        <v>38</v>
      </c>
      <c r="H12" s="56" t="s">
        <v>39</v>
      </c>
      <c r="I12" s="57" t="s">
        <v>40</v>
      </c>
      <c r="J12" s="58">
        <v>1</v>
      </c>
      <c r="K12" s="59">
        <v>0.4583333333333333</v>
      </c>
      <c r="L12" s="60">
        <v>0.5001967592592592</v>
      </c>
      <c r="M12" s="61">
        <v>0.5053819444444444</v>
      </c>
      <c r="N12" s="62">
        <f>M12-L12</f>
        <v>0.005185185185185182</v>
      </c>
      <c r="O12" s="63">
        <f>L12-K12</f>
        <v>0.0418634259259259</v>
      </c>
      <c r="P12" s="64">
        <f>$L$9/O12/24</f>
        <v>14.929499585291687</v>
      </c>
      <c r="Q12" s="65">
        <f>SUM($L$9:$L$10)/R12/24</f>
        <v>15.252083039118757</v>
      </c>
      <c r="R12" s="66">
        <f>SUM(O12:O13)</f>
        <v>0.08195601851851858</v>
      </c>
      <c r="S12" s="67">
        <f>SUM(N12:N13)+R12</f>
        <v>0.09282407407407417</v>
      </c>
    </row>
    <row r="13" spans="1:19" s="68" customFormat="1" ht="23.25" customHeight="1">
      <c r="A13" s="50"/>
      <c r="B13" s="51"/>
      <c r="C13" s="52"/>
      <c r="D13" s="53"/>
      <c r="E13" s="54"/>
      <c r="F13" s="52"/>
      <c r="G13" s="55"/>
      <c r="H13" s="56"/>
      <c r="I13" s="57"/>
      <c r="J13" s="69">
        <v>2</v>
      </c>
      <c r="K13" s="70">
        <f>M12+$R$9</f>
        <v>0.5262152777777778</v>
      </c>
      <c r="L13" s="71">
        <v>0.5663078703703704</v>
      </c>
      <c r="M13" s="72">
        <v>0.5719907407407409</v>
      </c>
      <c r="N13" s="70">
        <f>M13-L13</f>
        <v>0.0056828703703704075</v>
      </c>
      <c r="O13" s="73">
        <f>L13-K13</f>
        <v>0.04009259259259268</v>
      </c>
      <c r="P13" s="74">
        <f>$L$10/O13/24</f>
        <v>15.588914549653545</v>
      </c>
      <c r="Q13" s="65"/>
      <c r="R13" s="66"/>
      <c r="S13" s="67"/>
    </row>
    <row r="14" spans="1:19" s="68" customFormat="1" ht="23.25" customHeight="1">
      <c r="A14" s="50"/>
      <c r="B14" s="51">
        <v>74</v>
      </c>
      <c r="C14" s="52" t="s">
        <v>41</v>
      </c>
      <c r="D14" s="53" t="s">
        <v>42</v>
      </c>
      <c r="E14" s="54"/>
      <c r="F14" s="52" t="s">
        <v>43</v>
      </c>
      <c r="G14" s="75" t="s">
        <v>44</v>
      </c>
      <c r="H14" s="56" t="s">
        <v>45</v>
      </c>
      <c r="I14" s="57" t="s">
        <v>40</v>
      </c>
      <c r="J14" s="58">
        <v>1</v>
      </c>
      <c r="K14" s="59">
        <v>0.4583333333333333</v>
      </c>
      <c r="L14" s="60">
        <v>0.5001967592592592</v>
      </c>
      <c r="M14" s="61">
        <v>0.5056018518518518</v>
      </c>
      <c r="N14" s="62">
        <f>M14-L14</f>
        <v>0.005405092592592586</v>
      </c>
      <c r="O14" s="63">
        <f>L14-K14</f>
        <v>0.0418634259259259</v>
      </c>
      <c r="P14" s="64">
        <f>$L$9/O14/24</f>
        <v>14.929499585291687</v>
      </c>
      <c r="Q14" s="76" t="s">
        <v>46</v>
      </c>
      <c r="R14" s="76"/>
      <c r="S14" s="76"/>
    </row>
    <row r="15" spans="1:19" s="68" customFormat="1" ht="23.25" customHeight="1">
      <c r="A15" s="50"/>
      <c r="B15" s="51"/>
      <c r="C15" s="52"/>
      <c r="D15" s="53"/>
      <c r="E15" s="54"/>
      <c r="F15" s="52"/>
      <c r="G15" s="75"/>
      <c r="H15" s="56"/>
      <c r="I15" s="57"/>
      <c r="J15" s="69">
        <v>2</v>
      </c>
      <c r="K15" s="70"/>
      <c r="L15" s="71"/>
      <c r="M15" s="72"/>
      <c r="N15" s="70"/>
      <c r="O15" s="73"/>
      <c r="P15" s="74"/>
      <c r="Q15" s="76"/>
      <c r="R15" s="76"/>
      <c r="S15" s="76"/>
    </row>
    <row r="16" ht="30.75" customHeight="1"/>
    <row r="17" spans="1:18" ht="28.5" customHeight="1">
      <c r="A17" s="77"/>
      <c r="B17" s="77"/>
      <c r="C17" s="77" t="s">
        <v>47</v>
      </c>
      <c r="D17" s="77"/>
      <c r="E17" s="77"/>
      <c r="F17" s="77"/>
      <c r="G17" s="77" t="s">
        <v>48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</row>
    <row r="18" spans="1:18" ht="23.25" customHeight="1">
      <c r="A18" s="77"/>
      <c r="B18" s="77"/>
      <c r="C18" s="77" t="s">
        <v>49</v>
      </c>
      <c r="D18" s="77"/>
      <c r="E18" s="77"/>
      <c r="F18" s="77"/>
      <c r="G18" s="77" t="s">
        <v>50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</sheetData>
  <sheetProtection selectLockedCells="1" selectUnlockedCells="1"/>
  <mergeCells count="40">
    <mergeCell ref="A3:T3"/>
    <mergeCell ref="A4:S4"/>
    <mergeCell ref="A5:S5"/>
    <mergeCell ref="A6:S6"/>
    <mergeCell ref="A7:S7"/>
    <mergeCell ref="R8:S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Q14:S15"/>
  </mergeCells>
  <conditionalFormatting sqref="N12:N15">
    <cfRule type="cellIs" priority="1" dxfId="0" operator="greaterThan" stopIfTrue="1">
      <formula>0.0138888888888889</formula>
    </cfRule>
  </conditionalFormatting>
  <conditionalFormatting sqref="P12:P15 Q12 Q14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&amp;R&amp;"Calibri,Обычный"&amp;11©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="110" zoomScaleNormal="110" zoomScaleSheetLayoutView="70" workbookViewId="0" topLeftCell="A13">
      <selection activeCell="F36" sqref="F36"/>
    </sheetView>
  </sheetViews>
  <sheetFormatPr defaultColWidth="9.140625" defaultRowHeight="12.75"/>
  <cols>
    <col min="1" max="1" width="3.7109375" style="1" customWidth="1"/>
    <col min="2" max="2" width="7.00390625" style="1" customWidth="1"/>
    <col min="3" max="3" width="19.28125" style="1" customWidth="1"/>
    <col min="4" max="4" width="9.28125" style="1" customWidth="1"/>
    <col min="5" max="5" width="0" style="1" hidden="1" customWidth="1"/>
    <col min="6" max="6" width="34.00390625" style="1" customWidth="1"/>
    <col min="7" max="7" width="9.8515625" style="1" customWidth="1"/>
    <col min="8" max="8" width="15.8515625" style="1" customWidth="1"/>
    <col min="9" max="9" width="19.00390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2.7109375" style="1" customWidth="1"/>
    <col min="19" max="19" width="16.140625" style="1" customWidth="1"/>
    <col min="20" max="20" width="6.851562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19" s="10" customFormat="1" ht="4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20" ht="30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19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17" customFormat="1" ht="15.75" customHeight="1">
      <c r="A6" s="16" t="s">
        <v>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1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0" s="23" customFormat="1" ht="15" customHeight="1">
      <c r="A8" s="19" t="s">
        <v>10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P8" s="20"/>
      <c r="S8" s="24" t="s">
        <v>11</v>
      </c>
      <c r="T8" s="24"/>
    </row>
    <row r="9" spans="1:20" s="38" customFormat="1" ht="15" customHeight="1">
      <c r="A9" s="26" t="s">
        <v>12</v>
      </c>
      <c r="B9" s="27" t="s">
        <v>13</v>
      </c>
      <c r="C9" s="28" t="s">
        <v>14</v>
      </c>
      <c r="D9" s="29" t="s">
        <v>15</v>
      </c>
      <c r="E9" s="30" t="s">
        <v>16</v>
      </c>
      <c r="F9" s="28" t="s">
        <v>17</v>
      </c>
      <c r="G9" s="29" t="s">
        <v>15</v>
      </c>
      <c r="H9" s="29" t="s">
        <v>18</v>
      </c>
      <c r="I9" s="29" t="s">
        <v>19</v>
      </c>
      <c r="J9" s="30" t="s">
        <v>20</v>
      </c>
      <c r="K9" s="31" t="s">
        <v>21</v>
      </c>
      <c r="L9" s="32">
        <v>20</v>
      </c>
      <c r="M9" s="33" t="s">
        <v>22</v>
      </c>
      <c r="N9" s="34" t="s">
        <v>23</v>
      </c>
      <c r="O9" s="34"/>
      <c r="P9" s="33">
        <v>1</v>
      </c>
      <c r="Q9" s="35" t="s">
        <v>24</v>
      </c>
      <c r="R9" s="36">
        <v>0.020833333333333332</v>
      </c>
      <c r="S9" s="37" t="s">
        <v>25</v>
      </c>
      <c r="T9" s="78" t="s">
        <v>52</v>
      </c>
    </row>
    <row r="10" spans="1:20" s="38" customFormat="1" ht="15" customHeight="1">
      <c r="A10" s="26"/>
      <c r="B10" s="27"/>
      <c r="C10" s="28"/>
      <c r="D10" s="29"/>
      <c r="E10" s="30"/>
      <c r="F10" s="28"/>
      <c r="G10" s="29"/>
      <c r="H10" s="29"/>
      <c r="I10" s="29"/>
      <c r="J10" s="30"/>
      <c r="K10" s="39" t="s">
        <v>26</v>
      </c>
      <c r="L10" s="40">
        <v>20</v>
      </c>
      <c r="M10" s="41" t="s">
        <v>22</v>
      </c>
      <c r="N10" s="42"/>
      <c r="O10" s="42"/>
      <c r="P10" s="41"/>
      <c r="Q10" s="43"/>
      <c r="R10" s="44"/>
      <c r="S10" s="37"/>
      <c r="T10" s="78"/>
    </row>
    <row r="11" spans="1:20" s="38" customFormat="1" ht="39.75" customHeight="1">
      <c r="A11" s="26"/>
      <c r="B11" s="27"/>
      <c r="C11" s="28"/>
      <c r="D11" s="29"/>
      <c r="E11" s="30"/>
      <c r="F11" s="28"/>
      <c r="G11" s="29"/>
      <c r="H11" s="29"/>
      <c r="I11" s="29"/>
      <c r="J11" s="30"/>
      <c r="K11" s="45" t="s">
        <v>27</v>
      </c>
      <c r="L11" s="46" t="s">
        <v>28</v>
      </c>
      <c r="M11" s="47" t="s">
        <v>29</v>
      </c>
      <c r="N11" s="47" t="s">
        <v>30</v>
      </c>
      <c r="O11" s="47" t="s">
        <v>31</v>
      </c>
      <c r="P11" s="48" t="s">
        <v>32</v>
      </c>
      <c r="Q11" s="48" t="s">
        <v>33</v>
      </c>
      <c r="R11" s="49" t="s">
        <v>34</v>
      </c>
      <c r="S11" s="37"/>
      <c r="T11" s="78"/>
    </row>
    <row r="12" spans="1:20" s="68" customFormat="1" ht="18.75" customHeight="1">
      <c r="A12" s="79">
        <v>1</v>
      </c>
      <c r="B12" s="80">
        <v>60</v>
      </c>
      <c r="C12" s="81" t="s">
        <v>53</v>
      </c>
      <c r="D12" s="82" t="s">
        <v>54</v>
      </c>
      <c r="E12" s="83"/>
      <c r="F12" s="52" t="s">
        <v>55</v>
      </c>
      <c r="G12" s="84" t="s">
        <v>56</v>
      </c>
      <c r="H12" s="56" t="s">
        <v>57</v>
      </c>
      <c r="I12" s="85" t="s">
        <v>58</v>
      </c>
      <c r="J12" s="58">
        <v>1</v>
      </c>
      <c r="K12" s="59">
        <v>0.4513888888888889</v>
      </c>
      <c r="L12" s="60">
        <v>0.5041666666666667</v>
      </c>
      <c r="M12" s="61">
        <v>0.5086574074074074</v>
      </c>
      <c r="N12" s="62">
        <f>M12-L12</f>
        <v>0.00449074074074074</v>
      </c>
      <c r="O12" s="63">
        <f>L12-K12</f>
        <v>0.05277777777777776</v>
      </c>
      <c r="P12" s="64">
        <f>$L$9/O12/24</f>
        <v>15.789473684210533</v>
      </c>
      <c r="Q12" s="65">
        <f>SUM($L$9:$L$10)/R12/24</f>
        <v>15.880017644464056</v>
      </c>
      <c r="R12" s="66">
        <f>SUM(O12:O13)</f>
        <v>0.10495370370370366</v>
      </c>
      <c r="S12" s="67">
        <f>SUM(N12:N13)+R12</f>
        <v>0.11555555555555558</v>
      </c>
      <c r="T12" s="86" t="s">
        <v>59</v>
      </c>
    </row>
    <row r="13" spans="1:20" s="68" customFormat="1" ht="29.25" customHeight="1">
      <c r="A13" s="79"/>
      <c r="B13" s="80"/>
      <c r="C13" s="81"/>
      <c r="D13" s="82"/>
      <c r="E13" s="83"/>
      <c r="F13" s="52"/>
      <c r="G13" s="84"/>
      <c r="H13" s="56"/>
      <c r="I13" s="85"/>
      <c r="J13" s="69">
        <v>2</v>
      </c>
      <c r="K13" s="70">
        <f>M12+$R$9</f>
        <v>0.5294907407407408</v>
      </c>
      <c r="L13" s="71">
        <v>0.5816666666666667</v>
      </c>
      <c r="M13" s="72">
        <v>0.5877777777777778</v>
      </c>
      <c r="N13" s="70">
        <f>M13-L13</f>
        <v>0.006111111111111178</v>
      </c>
      <c r="O13" s="73">
        <f>L13-K13</f>
        <v>0.0521759259259259</v>
      </c>
      <c r="P13" s="74">
        <f>$L$10/O13/24</f>
        <v>15.971606033717842</v>
      </c>
      <c r="Q13" s="65"/>
      <c r="R13" s="66"/>
      <c r="S13" s="67"/>
      <c r="T13" s="86"/>
    </row>
    <row r="14" spans="1:20" s="68" customFormat="1" ht="18.75" customHeight="1">
      <c r="A14" s="79">
        <v>2</v>
      </c>
      <c r="B14" s="80">
        <v>69</v>
      </c>
      <c r="C14" s="87" t="s">
        <v>60</v>
      </c>
      <c r="D14" s="88" t="s">
        <v>61</v>
      </c>
      <c r="E14" s="83"/>
      <c r="F14" s="89" t="s">
        <v>62</v>
      </c>
      <c r="G14" s="88" t="s">
        <v>63</v>
      </c>
      <c r="H14" s="56" t="s">
        <v>57</v>
      </c>
      <c r="I14" s="85" t="s">
        <v>64</v>
      </c>
      <c r="J14" s="58">
        <v>1</v>
      </c>
      <c r="K14" s="59">
        <v>0.44305555555555554</v>
      </c>
      <c r="L14" s="60">
        <v>0.4958680555555556</v>
      </c>
      <c r="M14" s="61">
        <v>0.5071180555555557</v>
      </c>
      <c r="N14" s="62">
        <f aca="true" t="shared" si="0" ref="N14:N26">M14-L14</f>
        <v>0.011250000000000093</v>
      </c>
      <c r="O14" s="63">
        <f aca="true" t="shared" si="1" ref="O14:O26">L14-K14</f>
        <v>0.05281250000000004</v>
      </c>
      <c r="P14" s="64">
        <f>$L$9/O14/24</f>
        <v>15.779092702169613</v>
      </c>
      <c r="Q14" s="65">
        <f>SUM($L$9:$L$10)/R14/24</f>
        <v>15.852047556142685</v>
      </c>
      <c r="R14" s="66">
        <f>SUM(O14:O15)</f>
        <v>0.10513888888888878</v>
      </c>
      <c r="S14" s="67">
        <f>SUM(N14:N15)+R14</f>
        <v>0.12905092592592604</v>
      </c>
      <c r="T14" s="86" t="s">
        <v>59</v>
      </c>
    </row>
    <row r="15" spans="1:20" s="68" customFormat="1" ht="23.25" customHeight="1">
      <c r="A15" s="79"/>
      <c r="B15" s="80"/>
      <c r="C15" s="87"/>
      <c r="D15" s="88"/>
      <c r="E15" s="83"/>
      <c r="F15" s="89"/>
      <c r="G15" s="88"/>
      <c r="H15" s="56"/>
      <c r="I15" s="85"/>
      <c r="J15" s="69">
        <v>2</v>
      </c>
      <c r="K15" s="70">
        <f>M14+$R$9</f>
        <v>0.527951388888889</v>
      </c>
      <c r="L15" s="71">
        <v>0.5802777777777778</v>
      </c>
      <c r="M15" s="72">
        <v>0.592939814814815</v>
      </c>
      <c r="N15" s="70">
        <f t="shared" si="0"/>
        <v>0.012662037037037166</v>
      </c>
      <c r="O15" s="73">
        <f t="shared" si="1"/>
        <v>0.05232638888888874</v>
      </c>
      <c r="P15" s="74">
        <f>$L$10/O15/24</f>
        <v>15.925680159256848</v>
      </c>
      <c r="Q15" s="65"/>
      <c r="R15" s="66"/>
      <c r="S15" s="67"/>
      <c r="T15" s="86"/>
    </row>
    <row r="16" spans="1:20" s="68" customFormat="1" ht="18.75" customHeight="1">
      <c r="A16" s="79">
        <v>3</v>
      </c>
      <c r="B16" s="80">
        <v>64</v>
      </c>
      <c r="C16" s="52" t="s">
        <v>65</v>
      </c>
      <c r="D16" s="88" t="s">
        <v>66</v>
      </c>
      <c r="E16" s="54"/>
      <c r="F16" s="90" t="s">
        <v>67</v>
      </c>
      <c r="G16" s="88" t="s">
        <v>68</v>
      </c>
      <c r="H16" s="91" t="s">
        <v>69</v>
      </c>
      <c r="I16" s="57" t="s">
        <v>70</v>
      </c>
      <c r="J16" s="58">
        <v>1</v>
      </c>
      <c r="K16" s="59">
        <v>0.3854166666666667</v>
      </c>
      <c r="L16" s="60">
        <v>0.4465856481481481</v>
      </c>
      <c r="M16" s="61">
        <v>0.45173611111111117</v>
      </c>
      <c r="N16" s="62">
        <f t="shared" si="0"/>
        <v>0.005150462962963065</v>
      </c>
      <c r="O16" s="63">
        <f t="shared" si="1"/>
        <v>0.06116898148148142</v>
      </c>
      <c r="P16" s="64">
        <f>$L$9/O16/24</f>
        <v>13.62346263008516</v>
      </c>
      <c r="Q16" s="65">
        <f>SUM($L$9:$L$10)/R16/24</f>
        <v>13.696024348487734</v>
      </c>
      <c r="R16" s="66">
        <f>SUM(O16:O17)</f>
        <v>0.12168981481481478</v>
      </c>
      <c r="S16" s="67">
        <f>SUM(N16:N17)+R16</f>
        <v>0.13402777777777775</v>
      </c>
      <c r="T16" s="86"/>
    </row>
    <row r="17" spans="1:20" s="68" customFormat="1" ht="28.5" customHeight="1">
      <c r="A17" s="79"/>
      <c r="B17" s="80"/>
      <c r="C17" s="52"/>
      <c r="D17" s="88"/>
      <c r="E17" s="54"/>
      <c r="F17" s="90"/>
      <c r="G17" s="88"/>
      <c r="H17" s="91"/>
      <c r="I17" s="57"/>
      <c r="J17" s="69">
        <v>2</v>
      </c>
      <c r="K17" s="70">
        <f>M16+$R$9</f>
        <v>0.4725694444444445</v>
      </c>
      <c r="L17" s="71">
        <v>0.5330902777777778</v>
      </c>
      <c r="M17" s="72">
        <v>0.5402777777777777</v>
      </c>
      <c r="N17" s="70">
        <f t="shared" si="0"/>
        <v>0.007187499999999902</v>
      </c>
      <c r="O17" s="73">
        <f t="shared" si="1"/>
        <v>0.06052083333333336</v>
      </c>
      <c r="P17" s="74">
        <f>$L$10/O17/24</f>
        <v>13.769363166953523</v>
      </c>
      <c r="Q17" s="65"/>
      <c r="R17" s="66"/>
      <c r="S17" s="67"/>
      <c r="T17" s="86"/>
    </row>
    <row r="18" spans="1:19" s="13" customFormat="1" ht="28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13" customFormat="1" ht="27" customHeight="1">
      <c r="A19" s="11" t="s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13" customFormat="1" ht="15.75" customHeight="1">
      <c r="A20" s="12" t="s">
        <v>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s="15" customFormat="1" ht="15.75" customHeight="1">
      <c r="A21" s="14" t="s">
        <v>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17" customFormat="1" ht="15.75" customHeight="1">
      <c r="A22" s="16" t="s">
        <v>71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s="17" customFormat="1" ht="13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20" s="23" customFormat="1" ht="15" customHeight="1">
      <c r="A24" s="19" t="s">
        <v>10</v>
      </c>
      <c r="B24" s="20"/>
      <c r="C24" s="21"/>
      <c r="D24" s="21"/>
      <c r="E24" s="21"/>
      <c r="F24" s="21"/>
      <c r="G24" s="21"/>
      <c r="H24" s="22"/>
      <c r="I24" s="20"/>
      <c r="J24" s="20"/>
      <c r="K24" s="20"/>
      <c r="L24" s="20"/>
      <c r="M24" s="20"/>
      <c r="N24" s="20"/>
      <c r="O24" s="20"/>
      <c r="P24" s="20"/>
      <c r="S24" s="24" t="s">
        <v>11</v>
      </c>
      <c r="T24" s="24"/>
    </row>
    <row r="25" spans="1:20" s="68" customFormat="1" ht="18.75" customHeight="1">
      <c r="A25" s="79">
        <v>1</v>
      </c>
      <c r="B25" s="80">
        <v>57</v>
      </c>
      <c r="C25" s="52" t="s">
        <v>72</v>
      </c>
      <c r="D25" s="53" t="s">
        <v>73</v>
      </c>
      <c r="E25" s="92"/>
      <c r="F25" s="93" t="s">
        <v>74</v>
      </c>
      <c r="G25" s="94" t="s">
        <v>75</v>
      </c>
      <c r="H25" s="95" t="s">
        <v>76</v>
      </c>
      <c r="I25" s="57" t="s">
        <v>77</v>
      </c>
      <c r="J25" s="58">
        <v>1</v>
      </c>
      <c r="K25" s="59">
        <v>0.3854166666666667</v>
      </c>
      <c r="L25" s="60">
        <v>0.44656250000000003</v>
      </c>
      <c r="M25" s="61">
        <v>0.4552083333333334</v>
      </c>
      <c r="N25" s="62">
        <f t="shared" si="0"/>
        <v>0.008645833333333353</v>
      </c>
      <c r="O25" s="63">
        <f t="shared" si="1"/>
        <v>0.061145833333333344</v>
      </c>
      <c r="P25" s="64">
        <f>$L$9/O25/24</f>
        <v>13.628620102214649</v>
      </c>
      <c r="Q25" s="65">
        <f>SUM($L$9:$L$10)/R25/24</f>
        <v>12.84109149277689</v>
      </c>
      <c r="R25" s="66">
        <f>SUM(O25:O26)</f>
        <v>0.12979166666666664</v>
      </c>
      <c r="S25" s="67">
        <f>SUM(N25:N26)+R25</f>
        <v>0.14537037037037048</v>
      </c>
      <c r="T25" s="86"/>
    </row>
    <row r="26" spans="1:20" s="68" customFormat="1" ht="18.75" customHeight="1">
      <c r="A26" s="79"/>
      <c r="B26" s="80"/>
      <c r="C26" s="52"/>
      <c r="D26" s="53"/>
      <c r="E26" s="92"/>
      <c r="F26" s="93"/>
      <c r="G26" s="94"/>
      <c r="H26" s="95"/>
      <c r="I26" s="57"/>
      <c r="J26" s="69">
        <v>2</v>
      </c>
      <c r="K26" s="70">
        <f>M25+$R$9</f>
        <v>0.4760416666666667</v>
      </c>
      <c r="L26" s="71">
        <v>0.5446875</v>
      </c>
      <c r="M26" s="72">
        <v>0.5516203703703705</v>
      </c>
      <c r="N26" s="70">
        <f t="shared" si="0"/>
        <v>0.006932870370370492</v>
      </c>
      <c r="O26" s="73">
        <f t="shared" si="1"/>
        <v>0.0686458333333333</v>
      </c>
      <c r="P26" s="74">
        <f>$L$10/O26/24</f>
        <v>12.139605462822466</v>
      </c>
      <c r="Q26" s="65"/>
      <c r="R26" s="66"/>
      <c r="S26" s="67"/>
      <c r="T26" s="86"/>
    </row>
    <row r="27" ht="30.75" customHeight="1"/>
    <row r="28" spans="1:18" ht="28.5" customHeight="1">
      <c r="A28" s="77"/>
      <c r="B28" s="77"/>
      <c r="C28" s="77" t="s">
        <v>47</v>
      </c>
      <c r="D28" s="77"/>
      <c r="E28" s="77"/>
      <c r="F28" s="77"/>
      <c r="G28" s="77" t="s">
        <v>48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20" ht="23.25" customHeight="1">
      <c r="A29" s="77"/>
      <c r="B29" s="77"/>
      <c r="C29" s="77" t="s">
        <v>49</v>
      </c>
      <c r="D29" s="77"/>
      <c r="E29" s="77"/>
      <c r="F29" s="77"/>
      <c r="G29" s="77" t="s">
        <v>50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T29" s="1" t="s">
        <v>78</v>
      </c>
    </row>
  </sheetData>
  <sheetProtection selectLockedCells="1" selectUnlockedCells="1"/>
  <mergeCells count="78">
    <mergeCell ref="A3:T3"/>
    <mergeCell ref="A4:S4"/>
    <mergeCell ref="A5:S5"/>
    <mergeCell ref="A6:S6"/>
    <mergeCell ref="A7:S7"/>
    <mergeCell ref="S8:T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  <mergeCell ref="T12:T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Q14:Q15"/>
    <mergeCell ref="R14:R15"/>
    <mergeCell ref="S14:S15"/>
    <mergeCell ref="T14:T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Q16:Q17"/>
    <mergeCell ref="R16:R17"/>
    <mergeCell ref="S16:S17"/>
    <mergeCell ref="T16:T17"/>
    <mergeCell ref="A18:S18"/>
    <mergeCell ref="A19:S19"/>
    <mergeCell ref="A20:S20"/>
    <mergeCell ref="A21:S21"/>
    <mergeCell ref="A22:S22"/>
    <mergeCell ref="A23:S23"/>
    <mergeCell ref="S24:T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Q25:Q26"/>
    <mergeCell ref="R25:R26"/>
    <mergeCell ref="S25:S26"/>
    <mergeCell ref="T25:T26"/>
  </mergeCells>
  <conditionalFormatting sqref="N12:N17 N25:N26">
    <cfRule type="cellIs" priority="1" dxfId="0" operator="greaterThan" stopIfTrue="1">
      <formula>0.0138888888888889</formula>
    </cfRule>
  </conditionalFormatting>
  <conditionalFormatting sqref="P12:P17 P25:P26 Q12 Q14 Q16 Q25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horizontalDpi="300" verticalDpi="300" orientation="landscape" paperSize="9" scale="63"/>
  <headerFooter alignWithMargins="0">
    <oddHeader>&amp;R&amp;"Calibri,Обычный"&amp;11© Комитет по ДКП ФКСР,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3"/>
  <sheetViews>
    <sheetView zoomScale="110" zoomScaleNormal="110" workbookViewId="0" topLeftCell="A2">
      <selection activeCell="F20" sqref="F20"/>
    </sheetView>
  </sheetViews>
  <sheetFormatPr defaultColWidth="9.140625" defaultRowHeight="12.75"/>
  <cols>
    <col min="1" max="1" width="3.7109375" style="1" customWidth="1"/>
    <col min="2" max="2" width="5.8515625" style="1" customWidth="1"/>
    <col min="3" max="3" width="15.8515625" style="1" customWidth="1"/>
    <col min="4" max="4" width="9.421875" style="1" customWidth="1"/>
    <col min="5" max="5" width="0.13671875" style="1" customWidth="1"/>
    <col min="6" max="6" width="25.8515625" style="1" customWidth="1"/>
    <col min="7" max="7" width="7.7109375" style="1" customWidth="1"/>
    <col min="8" max="8" width="16.00390625" style="1" customWidth="1"/>
    <col min="9" max="9" width="17.281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2.421875" style="1" customWidth="1"/>
    <col min="19" max="19" width="9.7109375" style="1" customWidth="1"/>
    <col min="20" max="20" width="6.710937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19" s="10" customFormat="1" ht="4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20" ht="30" customHeight="1">
      <c r="A3" s="11" t="s">
        <v>79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19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17" customFormat="1" ht="15.75" customHeight="1">
      <c r="A6" s="16" t="s">
        <v>80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1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23" customFormat="1" ht="15" customHeight="1">
      <c r="A8" s="19" t="s">
        <v>10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P8" s="20"/>
      <c r="S8" s="20" t="s">
        <v>11</v>
      </c>
    </row>
    <row r="9" spans="1:20" s="38" customFormat="1" ht="15" customHeight="1">
      <c r="A9" s="96" t="s">
        <v>12</v>
      </c>
      <c r="B9" s="97" t="s">
        <v>13</v>
      </c>
      <c r="C9" s="98" t="s">
        <v>14</v>
      </c>
      <c r="D9" s="99" t="s">
        <v>15</v>
      </c>
      <c r="E9" s="96" t="s">
        <v>16</v>
      </c>
      <c r="F9" s="98" t="s">
        <v>17</v>
      </c>
      <c r="G9" s="99" t="s">
        <v>15</v>
      </c>
      <c r="H9" s="99" t="s">
        <v>18</v>
      </c>
      <c r="I9" s="99" t="s">
        <v>19</v>
      </c>
      <c r="J9" s="100" t="s">
        <v>20</v>
      </c>
      <c r="K9" s="101" t="s">
        <v>21</v>
      </c>
      <c r="L9" s="102">
        <v>30</v>
      </c>
      <c r="M9" s="103" t="s">
        <v>22</v>
      </c>
      <c r="N9" s="104" t="s">
        <v>23</v>
      </c>
      <c r="O9" s="104"/>
      <c r="P9" s="103">
        <v>1</v>
      </c>
      <c r="Q9" s="105" t="s">
        <v>24</v>
      </c>
      <c r="R9" s="106">
        <v>0.020833333333333332</v>
      </c>
      <c r="S9" s="107" t="s">
        <v>25</v>
      </c>
      <c r="T9" s="108" t="s">
        <v>52</v>
      </c>
    </row>
    <row r="10" spans="1:20" s="38" customFormat="1" ht="15" customHeight="1">
      <c r="A10" s="96"/>
      <c r="B10" s="97"/>
      <c r="C10" s="98"/>
      <c r="D10" s="99"/>
      <c r="E10" s="96"/>
      <c r="F10" s="98"/>
      <c r="G10" s="99"/>
      <c r="H10" s="99"/>
      <c r="I10" s="99"/>
      <c r="J10" s="100"/>
      <c r="K10" s="109" t="s">
        <v>26</v>
      </c>
      <c r="L10" s="110">
        <v>30</v>
      </c>
      <c r="M10" s="111" t="s">
        <v>22</v>
      </c>
      <c r="N10" s="112"/>
      <c r="O10" s="112"/>
      <c r="P10" s="111">
        <v>2</v>
      </c>
      <c r="Q10" s="113" t="s">
        <v>24</v>
      </c>
      <c r="R10" s="114">
        <v>0.027777777777777776</v>
      </c>
      <c r="S10" s="107"/>
      <c r="T10" s="108"/>
    </row>
    <row r="11" spans="1:20" s="38" customFormat="1" ht="15" customHeight="1">
      <c r="A11" s="96"/>
      <c r="B11" s="97"/>
      <c r="C11" s="98"/>
      <c r="D11" s="99"/>
      <c r="E11" s="96"/>
      <c r="F11" s="98"/>
      <c r="G11" s="99"/>
      <c r="H11" s="99"/>
      <c r="I11" s="99"/>
      <c r="J11" s="100"/>
      <c r="K11" s="115" t="s">
        <v>81</v>
      </c>
      <c r="L11" s="116">
        <v>20</v>
      </c>
      <c r="M11" s="117" t="s">
        <v>22</v>
      </c>
      <c r="N11" s="118"/>
      <c r="O11" s="118"/>
      <c r="P11" s="117"/>
      <c r="Q11" s="119"/>
      <c r="R11" s="120"/>
      <c r="S11" s="107"/>
      <c r="T11" s="108"/>
    </row>
    <row r="12" spans="1:20" s="38" customFormat="1" ht="39.75" customHeight="1">
      <c r="A12" s="96"/>
      <c r="B12" s="97"/>
      <c r="C12" s="98"/>
      <c r="D12" s="99"/>
      <c r="E12" s="96"/>
      <c r="F12" s="98"/>
      <c r="G12" s="99"/>
      <c r="H12" s="99"/>
      <c r="I12" s="99"/>
      <c r="J12" s="100"/>
      <c r="K12" s="121" t="s">
        <v>27</v>
      </c>
      <c r="L12" s="122" t="s">
        <v>28</v>
      </c>
      <c r="M12" s="123" t="s">
        <v>29</v>
      </c>
      <c r="N12" s="123" t="s">
        <v>30</v>
      </c>
      <c r="O12" s="123" t="s">
        <v>31</v>
      </c>
      <c r="P12" s="124" t="s">
        <v>32</v>
      </c>
      <c r="Q12" s="124" t="s">
        <v>33</v>
      </c>
      <c r="R12" s="125" t="s">
        <v>34</v>
      </c>
      <c r="S12" s="107"/>
      <c r="T12" s="108"/>
    </row>
    <row r="13" spans="1:20" s="68" customFormat="1" ht="18" customHeight="1">
      <c r="A13" s="126">
        <v>1</v>
      </c>
      <c r="B13" s="127">
        <v>51</v>
      </c>
      <c r="C13" s="128" t="s">
        <v>82</v>
      </c>
      <c r="D13" s="129" t="s">
        <v>83</v>
      </c>
      <c r="E13" s="130"/>
      <c r="F13" s="128" t="s">
        <v>84</v>
      </c>
      <c r="G13" s="131" t="s">
        <v>85</v>
      </c>
      <c r="H13" s="132" t="s">
        <v>86</v>
      </c>
      <c r="I13" s="133" t="s">
        <v>87</v>
      </c>
      <c r="J13" s="134">
        <v>1</v>
      </c>
      <c r="K13" s="135">
        <v>0.3715277777777777</v>
      </c>
      <c r="L13" s="136">
        <v>0.45405092592592594</v>
      </c>
      <c r="M13" s="137">
        <v>0.4555208333333333</v>
      </c>
      <c r="N13" s="138">
        <f aca="true" t="shared" si="0" ref="N13:N15">M13-L13</f>
        <v>0.0014699074074073781</v>
      </c>
      <c r="O13" s="139">
        <f aca="true" t="shared" si="1" ref="O13:O15">L13-K13</f>
        <v>0.08252314814814826</v>
      </c>
      <c r="P13" s="140">
        <f>$L$9/O13/24</f>
        <v>15.147265077138828</v>
      </c>
      <c r="Q13" s="141">
        <f>SUM($L$9:$L$11)/R13/24</f>
        <v>15.184267411820505</v>
      </c>
      <c r="R13" s="142">
        <f>SUM(O13:O15)</f>
        <v>0.21952546296296332</v>
      </c>
      <c r="S13" s="143">
        <f>SUM(N13:N15)+R13</f>
        <v>0.22453703703703715</v>
      </c>
      <c r="T13" s="144" t="s">
        <v>88</v>
      </c>
    </row>
    <row r="14" spans="1:20" s="68" customFormat="1" ht="18" customHeight="1">
      <c r="A14" s="126"/>
      <c r="B14" s="127"/>
      <c r="C14" s="128"/>
      <c r="D14" s="129"/>
      <c r="E14" s="130"/>
      <c r="F14" s="128"/>
      <c r="G14" s="131"/>
      <c r="H14" s="132"/>
      <c r="I14" s="133"/>
      <c r="J14" s="133">
        <v>2</v>
      </c>
      <c r="K14" s="145">
        <f>M13+$R$9</f>
        <v>0.47635416666666663</v>
      </c>
      <c r="L14" s="146">
        <v>0.5598611111111113</v>
      </c>
      <c r="M14" s="147">
        <v>0.5613425925925926</v>
      </c>
      <c r="N14" s="145">
        <f t="shared" si="0"/>
        <v>0.001481481481481306</v>
      </c>
      <c r="O14" s="148">
        <f t="shared" si="1"/>
        <v>0.08350694444444462</v>
      </c>
      <c r="P14" s="149">
        <f>$L$10/O14/24</f>
        <v>14.968814968814938</v>
      </c>
      <c r="Q14" s="141"/>
      <c r="R14" s="142"/>
      <c r="S14" s="143"/>
      <c r="T14" s="144"/>
    </row>
    <row r="15" spans="1:20" s="68" customFormat="1" ht="18" customHeight="1">
      <c r="A15" s="126"/>
      <c r="B15" s="127"/>
      <c r="C15" s="128"/>
      <c r="D15" s="129"/>
      <c r="E15" s="130"/>
      <c r="F15" s="128"/>
      <c r="G15" s="131"/>
      <c r="H15" s="132"/>
      <c r="I15" s="133"/>
      <c r="J15" s="150">
        <v>3</v>
      </c>
      <c r="K15" s="151">
        <f>M14+$R$10</f>
        <v>0.5891203703703703</v>
      </c>
      <c r="L15" s="152">
        <v>0.6426157407407408</v>
      </c>
      <c r="M15" s="153">
        <v>0.6446759259259259</v>
      </c>
      <c r="N15" s="151">
        <f t="shared" si="0"/>
        <v>0.002060185185185137</v>
      </c>
      <c r="O15" s="154">
        <f t="shared" si="1"/>
        <v>0.05349537037037044</v>
      </c>
      <c r="P15" s="155">
        <f>$L$11/O15/24</f>
        <v>15.577672003461684</v>
      </c>
      <c r="Q15" s="141"/>
      <c r="R15" s="142"/>
      <c r="S15" s="143"/>
      <c r="T15" s="144"/>
    </row>
    <row r="16" spans="1:20" s="68" customFormat="1" ht="18" customHeight="1">
      <c r="A16" s="126">
        <v>2</v>
      </c>
      <c r="B16" s="127">
        <v>3</v>
      </c>
      <c r="C16" s="156" t="s">
        <v>89</v>
      </c>
      <c r="D16" s="157" t="s">
        <v>90</v>
      </c>
      <c r="E16" s="130"/>
      <c r="F16" s="156" t="s">
        <v>91</v>
      </c>
      <c r="G16" s="157" t="s">
        <v>92</v>
      </c>
      <c r="H16" s="158" t="s">
        <v>76</v>
      </c>
      <c r="I16" s="159" t="s">
        <v>77</v>
      </c>
      <c r="J16" s="134">
        <v>1</v>
      </c>
      <c r="K16" s="59">
        <v>0.3847222222222222</v>
      </c>
      <c r="L16" s="59">
        <v>0.4665856481481481</v>
      </c>
      <c r="M16" s="160">
        <v>0.46900462962962963</v>
      </c>
      <c r="N16" s="138">
        <f aca="true" t="shared" si="2" ref="N16:N18">M16-L16</f>
        <v>0.002418981481481508</v>
      </c>
      <c r="O16" s="139">
        <f aca="true" t="shared" si="3" ref="O16:O18">L16-K16</f>
        <v>0.08186342592592594</v>
      </c>
      <c r="P16" s="140">
        <f>$L$9/O16/24</f>
        <v>15.269334087374522</v>
      </c>
      <c r="Q16" s="141">
        <f>SUM($L$9:$L$11)/R16/24</f>
        <v>14.090019569471627</v>
      </c>
      <c r="R16" s="142">
        <f>SUM(O16:O18)</f>
        <v>0.23657407407407405</v>
      </c>
      <c r="S16" s="143">
        <f>SUM(N16:N18)+R16</f>
        <v>0.24652777777777796</v>
      </c>
      <c r="T16" s="144" t="s">
        <v>93</v>
      </c>
    </row>
    <row r="17" spans="1:20" s="68" customFormat="1" ht="18" customHeight="1">
      <c r="A17" s="126"/>
      <c r="B17" s="127"/>
      <c r="C17" s="156"/>
      <c r="D17" s="157"/>
      <c r="E17" s="130"/>
      <c r="F17" s="156"/>
      <c r="G17" s="157"/>
      <c r="H17" s="158"/>
      <c r="I17" s="159"/>
      <c r="J17" s="133">
        <v>2</v>
      </c>
      <c r="K17" s="145">
        <f>M16+$R$9</f>
        <v>0.48983796296296295</v>
      </c>
      <c r="L17" s="146">
        <v>0.5825694444444445</v>
      </c>
      <c r="M17" s="147">
        <v>0.5831597222222222</v>
      </c>
      <c r="N17" s="145">
        <f t="shared" si="2"/>
        <v>0.000590277777777759</v>
      </c>
      <c r="O17" s="148">
        <f t="shared" si="3"/>
        <v>0.09273148148148153</v>
      </c>
      <c r="P17" s="149">
        <f>$L$10/O17/24</f>
        <v>13.479780329505735</v>
      </c>
      <c r="Q17" s="141"/>
      <c r="R17" s="142"/>
      <c r="S17" s="143"/>
      <c r="T17" s="144"/>
    </row>
    <row r="18" spans="1:20" s="68" customFormat="1" ht="18" customHeight="1">
      <c r="A18" s="126"/>
      <c r="B18" s="127"/>
      <c r="C18" s="156"/>
      <c r="D18" s="157"/>
      <c r="E18" s="161"/>
      <c r="F18" s="156"/>
      <c r="G18" s="157"/>
      <c r="H18" s="158"/>
      <c r="I18" s="159"/>
      <c r="J18" s="150">
        <v>3</v>
      </c>
      <c r="K18" s="151">
        <f>M17+$R$10</f>
        <v>0.6109375</v>
      </c>
      <c r="L18" s="152">
        <v>0.6729166666666666</v>
      </c>
      <c r="M18" s="153">
        <v>0.6798611111111112</v>
      </c>
      <c r="N18" s="151">
        <f t="shared" si="2"/>
        <v>0.006944444444444642</v>
      </c>
      <c r="O18" s="154">
        <f t="shared" si="3"/>
        <v>0.061979166666666585</v>
      </c>
      <c r="P18" s="155">
        <f>$L$11/O18/24</f>
        <v>13.445378151260522</v>
      </c>
      <c r="Q18" s="141"/>
      <c r="R18" s="142"/>
      <c r="S18" s="143"/>
      <c r="T18" s="144"/>
    </row>
    <row r="19" ht="30" customHeight="1">
      <c r="A19" s="162"/>
    </row>
    <row r="20" spans="1:18" ht="28.5" customHeight="1">
      <c r="A20" s="77"/>
      <c r="B20" s="77"/>
      <c r="C20" s="77" t="s">
        <v>47</v>
      </c>
      <c r="D20" s="77"/>
      <c r="E20" s="77"/>
      <c r="F20" s="77"/>
      <c r="G20" s="77" t="s">
        <v>48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</row>
    <row r="21" spans="1:18" ht="23.25" customHeight="1">
      <c r="A21" s="77"/>
      <c r="B21" s="77"/>
      <c r="C21" s="77" t="s">
        <v>49</v>
      </c>
      <c r="D21" s="77"/>
      <c r="E21" s="77"/>
      <c r="F21" s="77"/>
      <c r="G21" s="77" t="s">
        <v>50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ht="12.75">
      <c r="A22" s="163"/>
    </row>
    <row r="23" ht="12.75">
      <c r="A23" s="163"/>
    </row>
  </sheetData>
  <sheetProtection selectLockedCells="1" selectUnlockedCells="1"/>
  <mergeCells count="44">
    <mergeCell ref="A3:T3"/>
    <mergeCell ref="A4:S4"/>
    <mergeCell ref="A5:S5"/>
    <mergeCell ref="A6:S6"/>
    <mergeCell ref="A7:S7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N9:O9"/>
    <mergeCell ref="S9:S12"/>
    <mergeCell ref="T9:T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Q13:Q15"/>
    <mergeCell ref="R13:R15"/>
    <mergeCell ref="S13:S15"/>
    <mergeCell ref="T13:T15"/>
    <mergeCell ref="A16:A18"/>
    <mergeCell ref="B16:B18"/>
    <mergeCell ref="C16:C18"/>
    <mergeCell ref="D16:D18"/>
    <mergeCell ref="E16:E17"/>
    <mergeCell ref="F16:F18"/>
    <mergeCell ref="G16:G18"/>
    <mergeCell ref="H16:H18"/>
    <mergeCell ref="I16:I18"/>
    <mergeCell ref="Q16:Q18"/>
    <mergeCell ref="R16:R18"/>
    <mergeCell ref="S16:S18"/>
    <mergeCell ref="T16:T18"/>
  </mergeCells>
  <conditionalFormatting sqref="N13:N18">
    <cfRule type="cellIs" priority="1" dxfId="1" operator="greaterThan" stopIfTrue="1">
      <formula>0.0138888888888889</formula>
    </cfRule>
    <cfRule type="cellIs" priority="2" dxfId="1" operator="greaterThan" stopIfTrue="1">
      <formula>0.0208333333333333</formula>
    </cfRule>
  </conditionalFormatting>
  <conditionalFormatting sqref="P13:Q18">
    <cfRule type="cellIs" priority="3" dxfId="1" operator="greaterThan" stopIfTrue="1">
      <formula>16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40"/>
  <sheetViews>
    <sheetView zoomScale="110" zoomScaleNormal="110" zoomScaleSheetLayoutView="70" workbookViewId="0" topLeftCell="A8">
      <selection activeCell="A26" sqref="A26"/>
    </sheetView>
  </sheetViews>
  <sheetFormatPr defaultColWidth="9.140625" defaultRowHeight="12.75"/>
  <cols>
    <col min="1" max="2" width="6.421875" style="1" customWidth="1"/>
    <col min="3" max="3" width="15.8515625" style="1" customWidth="1"/>
    <col min="4" max="4" width="10.421875" style="1" customWidth="1"/>
    <col min="5" max="5" width="0" style="1" hidden="1" customWidth="1"/>
    <col min="6" max="6" width="30.140625" style="1" customWidth="1"/>
    <col min="7" max="7" width="7.7109375" style="1" customWidth="1"/>
    <col min="8" max="8" width="14.421875" style="1" customWidth="1"/>
    <col min="9" max="9" width="19.28125" style="1" customWidth="1"/>
    <col min="10" max="10" width="3.7109375" style="1" customWidth="1"/>
    <col min="11" max="11" width="11.00390625" style="1" customWidth="1"/>
    <col min="12" max="12" width="10.7109375" style="1" customWidth="1"/>
    <col min="13" max="17" width="9.7109375" style="1" customWidth="1"/>
    <col min="18" max="18" width="12.140625" style="1" customWidth="1"/>
    <col min="19" max="19" width="8.140625" style="1" customWidth="1"/>
    <col min="20" max="20" width="0" style="1" hidden="1" customWidth="1"/>
    <col min="21" max="16384" width="9.140625" style="1" customWidth="1"/>
  </cols>
  <sheetData>
    <row r="1" ht="0.75" customHeight="1"/>
    <row r="2" ht="54.75" customHeight="1" hidden="1"/>
    <row r="3" ht="54" customHeight="1" hidden="1"/>
    <row r="4" spans="1:38" s="165" customFormat="1" ht="13.5" customHeight="1" hidden="1">
      <c r="A4" s="164" t="s">
        <v>0</v>
      </c>
      <c r="C4" s="166"/>
      <c r="D4" s="164" t="s">
        <v>1</v>
      </c>
      <c r="E4" s="166"/>
      <c r="F4" s="166"/>
      <c r="G4" s="164" t="s">
        <v>2</v>
      </c>
      <c r="I4" s="166"/>
      <c r="J4" s="166"/>
      <c r="K4" s="166"/>
      <c r="L4" s="166"/>
      <c r="M4" s="166"/>
      <c r="N4" s="166"/>
      <c r="O4" s="166"/>
      <c r="P4" s="164" t="s">
        <v>3</v>
      </c>
      <c r="Q4" s="164" t="s">
        <v>4</v>
      </c>
      <c r="R4" s="164" t="s">
        <v>5</v>
      </c>
      <c r="S4" s="167"/>
      <c r="V4" s="168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L4" s="170"/>
    </row>
    <row r="5" spans="1:19" s="10" customFormat="1" ht="43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20" ht="30" customHeight="1">
      <c r="A6" s="11" t="s">
        <v>94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19" s="13" customFormat="1" ht="15.75" customHeight="1">
      <c r="A7" s="12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5" customFormat="1" ht="15.75" customHeight="1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7" customFormat="1" ht="15.75" customHeight="1">
      <c r="A9" s="16" t="s">
        <v>95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17" customFormat="1" ht="1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23" customFormat="1" ht="15" customHeight="1">
      <c r="A11" s="19" t="s">
        <v>96</v>
      </c>
      <c r="B11" s="20"/>
      <c r="C11" s="21"/>
      <c r="D11" s="21"/>
      <c r="E11" s="21"/>
      <c r="F11" s="21"/>
      <c r="G11" s="21"/>
      <c r="H11" s="22"/>
      <c r="I11" s="20"/>
      <c r="J11" s="20"/>
      <c r="K11" s="20"/>
      <c r="L11" s="20"/>
      <c r="M11" s="20"/>
      <c r="N11" s="20"/>
      <c r="O11" s="20"/>
      <c r="P11" s="20"/>
      <c r="R11" s="24" t="s">
        <v>11</v>
      </c>
      <c r="S11" s="24"/>
    </row>
    <row r="12" spans="1:19" s="38" customFormat="1" ht="15" customHeight="1">
      <c r="A12" s="26" t="s">
        <v>12</v>
      </c>
      <c r="B12" s="27" t="s">
        <v>13</v>
      </c>
      <c r="C12" s="171" t="s">
        <v>14</v>
      </c>
      <c r="D12" s="172" t="s">
        <v>15</v>
      </c>
      <c r="E12" s="30" t="s">
        <v>16</v>
      </c>
      <c r="F12" s="28" t="s">
        <v>17</v>
      </c>
      <c r="G12" s="29" t="s">
        <v>15</v>
      </c>
      <c r="H12" s="29" t="s">
        <v>18</v>
      </c>
      <c r="I12" s="29" t="s">
        <v>19</v>
      </c>
      <c r="J12" s="30" t="s">
        <v>20</v>
      </c>
      <c r="K12" s="173" t="s">
        <v>21</v>
      </c>
      <c r="L12" s="174">
        <v>30</v>
      </c>
      <c r="M12" s="175" t="s">
        <v>22</v>
      </c>
      <c r="N12" s="176" t="s">
        <v>23</v>
      </c>
      <c r="O12" s="176"/>
      <c r="P12" s="175">
        <v>1</v>
      </c>
      <c r="Q12" s="177" t="s">
        <v>24</v>
      </c>
      <c r="R12" s="178">
        <v>0.020833333333333332</v>
      </c>
      <c r="S12" s="78" t="s">
        <v>52</v>
      </c>
    </row>
    <row r="13" spans="1:20" s="38" customFormat="1" ht="15" customHeight="1">
      <c r="A13" s="26"/>
      <c r="B13" s="27"/>
      <c r="C13" s="171"/>
      <c r="D13" s="172"/>
      <c r="E13" s="30"/>
      <c r="F13" s="28"/>
      <c r="G13" s="29"/>
      <c r="H13" s="29"/>
      <c r="I13" s="29"/>
      <c r="J13" s="30"/>
      <c r="K13" s="179" t="s">
        <v>26</v>
      </c>
      <c r="L13" s="180">
        <v>30</v>
      </c>
      <c r="M13" s="181" t="s">
        <v>22</v>
      </c>
      <c r="N13" s="182"/>
      <c r="O13" s="182"/>
      <c r="P13" s="181">
        <v>2</v>
      </c>
      <c r="Q13" s="183" t="s">
        <v>24</v>
      </c>
      <c r="R13" s="184">
        <v>0.027777777777777776</v>
      </c>
      <c r="S13" s="78"/>
      <c r="T13" s="185" t="s">
        <v>93</v>
      </c>
    </row>
    <row r="14" spans="1:19" s="38" customFormat="1" ht="15" customHeight="1">
      <c r="A14" s="26"/>
      <c r="B14" s="27"/>
      <c r="C14" s="171"/>
      <c r="D14" s="172"/>
      <c r="E14" s="30"/>
      <c r="F14" s="28"/>
      <c r="G14" s="29"/>
      <c r="H14" s="29"/>
      <c r="I14" s="29"/>
      <c r="J14" s="30"/>
      <c r="K14" s="186" t="s">
        <v>81</v>
      </c>
      <c r="L14" s="187">
        <v>20</v>
      </c>
      <c r="M14" s="188" t="s">
        <v>22</v>
      </c>
      <c r="N14" s="189"/>
      <c r="O14" s="189"/>
      <c r="P14" s="188"/>
      <c r="Q14" s="190"/>
      <c r="R14" s="191"/>
      <c r="S14" s="78"/>
    </row>
    <row r="15" spans="1:19" s="38" customFormat="1" ht="44.25" customHeight="1">
      <c r="A15" s="26"/>
      <c r="B15" s="27"/>
      <c r="C15" s="171"/>
      <c r="D15" s="172"/>
      <c r="E15" s="30"/>
      <c r="F15" s="28"/>
      <c r="G15" s="29"/>
      <c r="H15" s="29"/>
      <c r="I15" s="29"/>
      <c r="J15" s="30"/>
      <c r="K15" s="192" t="s">
        <v>27</v>
      </c>
      <c r="L15" s="193" t="s">
        <v>28</v>
      </c>
      <c r="M15" s="194" t="s">
        <v>29</v>
      </c>
      <c r="N15" s="194" t="s">
        <v>30</v>
      </c>
      <c r="O15" s="194" t="s">
        <v>31</v>
      </c>
      <c r="P15" s="195" t="s">
        <v>32</v>
      </c>
      <c r="Q15" s="195" t="s">
        <v>33</v>
      </c>
      <c r="R15" s="196" t="s">
        <v>34</v>
      </c>
      <c r="S15" s="78"/>
    </row>
    <row r="16" spans="1:19" s="68" customFormat="1" ht="18" customHeight="1">
      <c r="A16" s="197">
        <v>1</v>
      </c>
      <c r="B16" s="198">
        <v>301</v>
      </c>
      <c r="C16" s="199" t="s">
        <v>97</v>
      </c>
      <c r="D16" s="200" t="s">
        <v>98</v>
      </c>
      <c r="E16" s="201"/>
      <c r="F16" s="202" t="s">
        <v>99</v>
      </c>
      <c r="G16" s="203" t="s">
        <v>100</v>
      </c>
      <c r="H16" s="204" t="s">
        <v>101</v>
      </c>
      <c r="I16" s="133" t="s">
        <v>102</v>
      </c>
      <c r="J16" s="58">
        <v>1</v>
      </c>
      <c r="K16" s="59">
        <v>0.3715277777777777</v>
      </c>
      <c r="L16" s="160">
        <v>0.4465046296296296</v>
      </c>
      <c r="M16" s="160">
        <v>0.44837962962962963</v>
      </c>
      <c r="N16" s="205">
        <f aca="true" t="shared" si="0" ref="N16:N18">M16-L16</f>
        <v>0.0018750000000000155</v>
      </c>
      <c r="O16" s="206">
        <f>M16-K16</f>
        <v>0.07685185185185195</v>
      </c>
      <c r="P16" s="207">
        <f>$L$12/O16/24</f>
        <v>16.265060240963834</v>
      </c>
      <c r="Q16" s="208">
        <f>SUM($L$12:$L$14)/R16/24</f>
        <v>16.72182546594669</v>
      </c>
      <c r="R16" s="209">
        <f>SUM(O16:O18)</f>
        <v>0.1993402777777779</v>
      </c>
      <c r="S16" s="86" t="s">
        <v>103</v>
      </c>
    </row>
    <row r="17" spans="1:19" s="68" customFormat="1" ht="18" customHeight="1">
      <c r="A17" s="197"/>
      <c r="B17" s="198"/>
      <c r="C17" s="199"/>
      <c r="D17" s="200"/>
      <c r="E17" s="201"/>
      <c r="F17" s="202"/>
      <c r="G17" s="203"/>
      <c r="H17" s="204"/>
      <c r="I17" s="133"/>
      <c r="J17" s="210">
        <v>2</v>
      </c>
      <c r="K17" s="211">
        <f>M16+$R$12</f>
        <v>0.46921296296296294</v>
      </c>
      <c r="L17" s="212">
        <v>0.5407638888888889</v>
      </c>
      <c r="M17" s="213">
        <v>0.5425347222222223</v>
      </c>
      <c r="N17" s="211">
        <f t="shared" si="0"/>
        <v>0.001770833333333388</v>
      </c>
      <c r="O17" s="214">
        <f>M17-K17</f>
        <v>0.07332175925925938</v>
      </c>
      <c r="P17" s="215">
        <f>$L$13/O17/24</f>
        <v>17.04814522494078</v>
      </c>
      <c r="Q17" s="208"/>
      <c r="R17" s="209"/>
      <c r="S17" s="86"/>
    </row>
    <row r="18" spans="1:20" s="68" customFormat="1" ht="18" customHeight="1">
      <c r="A18" s="197"/>
      <c r="B18" s="198"/>
      <c r="C18" s="199"/>
      <c r="D18" s="200"/>
      <c r="E18" s="201"/>
      <c r="F18" s="202"/>
      <c r="G18" s="203"/>
      <c r="H18" s="204"/>
      <c r="I18" s="133"/>
      <c r="J18" s="69">
        <v>3</v>
      </c>
      <c r="K18" s="216">
        <f>M17+$R$13</f>
        <v>0.5703125000000001</v>
      </c>
      <c r="L18" s="217">
        <v>0.6194791666666667</v>
      </c>
      <c r="M18" s="218">
        <v>0.636099537037037</v>
      </c>
      <c r="N18" s="216">
        <f t="shared" si="0"/>
        <v>0.01662037037037034</v>
      </c>
      <c r="O18" s="219">
        <f>L18-K18</f>
        <v>0.04916666666666658</v>
      </c>
      <c r="P18" s="220">
        <f>$L$14/O18/24</f>
        <v>16.94915254237291</v>
      </c>
      <c r="Q18" s="208"/>
      <c r="R18" s="209"/>
      <c r="S18" s="86"/>
      <c r="T18" s="185" t="s">
        <v>93</v>
      </c>
    </row>
    <row r="19" spans="1:19" s="68" customFormat="1" ht="18" customHeight="1">
      <c r="A19" s="197">
        <v>2</v>
      </c>
      <c r="B19" s="127">
        <v>306</v>
      </c>
      <c r="C19" s="128" t="s">
        <v>104</v>
      </c>
      <c r="D19" s="129" t="s">
        <v>105</v>
      </c>
      <c r="E19" s="161"/>
      <c r="F19" s="221" t="s">
        <v>106</v>
      </c>
      <c r="G19" s="222" t="s">
        <v>107</v>
      </c>
      <c r="H19" s="223" t="s">
        <v>101</v>
      </c>
      <c r="I19" s="133" t="s">
        <v>102</v>
      </c>
      <c r="J19" s="58">
        <v>1</v>
      </c>
      <c r="K19" s="59">
        <v>0.3715277777777777</v>
      </c>
      <c r="L19" s="59">
        <v>0.4515277777777778</v>
      </c>
      <c r="M19" s="160">
        <v>0.4548379629629629</v>
      </c>
      <c r="N19" s="205">
        <f aca="true" t="shared" si="1" ref="N19:N21">M19-L19</f>
        <v>0.0033101851851851105</v>
      </c>
      <c r="O19" s="206">
        <f>M19-K19</f>
        <v>0.08331018518518524</v>
      </c>
      <c r="P19" s="207">
        <f>$L$12/O19/24</f>
        <v>15.004167824395656</v>
      </c>
      <c r="Q19" s="208">
        <f>SUM($L$12:$L$14)/R19/24</f>
        <v>15.05410067429825</v>
      </c>
      <c r="R19" s="209">
        <f>SUM(O19:O21)</f>
        <v>0.22142361111111125</v>
      </c>
      <c r="S19" s="86" t="s">
        <v>88</v>
      </c>
    </row>
    <row r="20" spans="1:19" s="68" customFormat="1" ht="18" customHeight="1">
      <c r="A20" s="197"/>
      <c r="B20" s="127"/>
      <c r="C20" s="128"/>
      <c r="D20" s="129"/>
      <c r="E20" s="161"/>
      <c r="F20" s="221"/>
      <c r="G20" s="222"/>
      <c r="H20" s="223"/>
      <c r="I20" s="133"/>
      <c r="J20" s="210">
        <v>2</v>
      </c>
      <c r="K20" s="211">
        <f>M19+$R$12</f>
        <v>0.47567129629629623</v>
      </c>
      <c r="L20" s="212">
        <v>0.5598148148148149</v>
      </c>
      <c r="M20" s="224">
        <v>0.5618055555555557</v>
      </c>
      <c r="N20" s="211">
        <f t="shared" si="1"/>
        <v>0.001990740740740793</v>
      </c>
      <c r="O20" s="214">
        <f>M20-K20</f>
        <v>0.08613425925925944</v>
      </c>
      <c r="P20" s="215">
        <f>$L$13/O20/24</f>
        <v>14.512227895726925</v>
      </c>
      <c r="Q20" s="208"/>
      <c r="R20" s="209"/>
      <c r="S20" s="86"/>
    </row>
    <row r="21" spans="1:20" s="68" customFormat="1" ht="18" customHeight="1">
      <c r="A21" s="197"/>
      <c r="B21" s="127"/>
      <c r="C21" s="128"/>
      <c r="D21" s="129"/>
      <c r="E21" s="161"/>
      <c r="F21" s="221"/>
      <c r="G21" s="222"/>
      <c r="H21" s="223"/>
      <c r="I21" s="133"/>
      <c r="J21" s="69">
        <v>3</v>
      </c>
      <c r="K21" s="216">
        <f>M20+$R$13</f>
        <v>0.5895833333333335</v>
      </c>
      <c r="L21" s="217">
        <v>0.6415625</v>
      </c>
      <c r="M21" s="218">
        <v>0.6577314814814815</v>
      </c>
      <c r="N21" s="216">
        <f t="shared" si="1"/>
        <v>0.016168981481481493</v>
      </c>
      <c r="O21" s="219">
        <f>L21-K21</f>
        <v>0.051979166666666576</v>
      </c>
      <c r="P21" s="220">
        <f>$L$14/O21/24</f>
        <v>16.03206412825654</v>
      </c>
      <c r="Q21" s="208"/>
      <c r="R21" s="209"/>
      <c r="S21" s="86"/>
      <c r="T21" s="185" t="s">
        <v>93</v>
      </c>
    </row>
    <row r="22" spans="1:19" s="68" customFormat="1" ht="18" customHeight="1">
      <c r="A22" s="197">
        <v>3</v>
      </c>
      <c r="B22" s="80">
        <v>302</v>
      </c>
      <c r="C22" s="225" t="s">
        <v>108</v>
      </c>
      <c r="D22" s="226" t="s">
        <v>109</v>
      </c>
      <c r="E22" s="227"/>
      <c r="F22" s="225" t="s">
        <v>110</v>
      </c>
      <c r="G22" s="228" t="s">
        <v>111</v>
      </c>
      <c r="H22" s="229" t="s">
        <v>112</v>
      </c>
      <c r="I22" s="229" t="s">
        <v>70</v>
      </c>
      <c r="J22" s="58">
        <v>1</v>
      </c>
      <c r="K22" s="59">
        <v>0.3854166666666667</v>
      </c>
      <c r="L22" s="59">
        <v>0.4706365740740741</v>
      </c>
      <c r="M22" s="160">
        <v>0.4759837962962963</v>
      </c>
      <c r="N22" s="205">
        <f aca="true" t="shared" si="2" ref="N22:N24">M22-L22</f>
        <v>0.00534722222222217</v>
      </c>
      <c r="O22" s="206">
        <f>M22-K22</f>
        <v>0.0905671296296296</v>
      </c>
      <c r="P22" s="207">
        <f>$L$12/O22/24</f>
        <v>13.801916932907353</v>
      </c>
      <c r="Q22" s="208">
        <f>SUM($L$12:$L$14)/R22/24</f>
        <v>14.149552913432254</v>
      </c>
      <c r="R22" s="209">
        <f>SUM(O22:O24)</f>
        <v>0.2355787037037036</v>
      </c>
      <c r="S22" s="86" t="s">
        <v>93</v>
      </c>
    </row>
    <row r="23" spans="1:19" s="68" customFormat="1" ht="18" customHeight="1">
      <c r="A23" s="197"/>
      <c r="B23" s="80"/>
      <c r="C23" s="225"/>
      <c r="D23" s="226"/>
      <c r="E23" s="227"/>
      <c r="F23" s="225"/>
      <c r="G23" s="228"/>
      <c r="H23" s="229"/>
      <c r="I23" s="229"/>
      <c r="J23" s="210">
        <v>2</v>
      </c>
      <c r="K23" s="211">
        <f>M22+$R$12</f>
        <v>0.4968171296296296</v>
      </c>
      <c r="L23" s="212">
        <v>0.5764583333333335</v>
      </c>
      <c r="M23" s="224">
        <v>0.585127314814815</v>
      </c>
      <c r="N23" s="211">
        <f t="shared" si="2"/>
        <v>0.00866898148148143</v>
      </c>
      <c r="O23" s="214">
        <f>M23-K23</f>
        <v>0.08831018518518535</v>
      </c>
      <c r="P23" s="215">
        <f>$L$13/O23/24</f>
        <v>14.154652686762752</v>
      </c>
      <c r="Q23" s="208"/>
      <c r="R23" s="209"/>
      <c r="S23" s="86"/>
    </row>
    <row r="24" spans="1:20" s="68" customFormat="1" ht="18" customHeight="1">
      <c r="A24" s="197"/>
      <c r="B24" s="80"/>
      <c r="C24" s="225"/>
      <c r="D24" s="226"/>
      <c r="E24" s="227"/>
      <c r="F24" s="225"/>
      <c r="G24" s="228"/>
      <c r="H24" s="229"/>
      <c r="I24" s="229"/>
      <c r="J24" s="69">
        <v>3</v>
      </c>
      <c r="K24" s="216">
        <f>M23+$R$13</f>
        <v>0.6129050925925927</v>
      </c>
      <c r="L24" s="217">
        <v>0.6696064814814814</v>
      </c>
      <c r="M24" s="218">
        <v>0.6774537037037037</v>
      </c>
      <c r="N24" s="216">
        <f t="shared" si="2"/>
        <v>0.007847222222222339</v>
      </c>
      <c r="O24" s="219">
        <f>L24-K24</f>
        <v>0.05670138888888865</v>
      </c>
      <c r="P24" s="220">
        <f>$L$14/O24/24</f>
        <v>14.696876913655911</v>
      </c>
      <c r="Q24" s="208"/>
      <c r="R24" s="209"/>
      <c r="S24" s="86"/>
      <c r="T24" s="185" t="s">
        <v>93</v>
      </c>
    </row>
    <row r="25" spans="1:20" ht="37.5" customHeight="1">
      <c r="A25" s="11" t="s">
        <v>79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19" s="13" customFormat="1" ht="15.75" customHeight="1">
      <c r="A26" s="12" t="s">
        <v>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s="15" customFormat="1" ht="15.75" customHeight="1">
      <c r="A27" s="14" t="s">
        <v>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s="17" customFormat="1" ht="15.75" customHeight="1">
      <c r="A28" s="16" t="s">
        <v>113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s="17" customFormat="1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23" customFormat="1" ht="15" customHeight="1">
      <c r="A30" s="19" t="s">
        <v>96</v>
      </c>
      <c r="B30" s="20"/>
      <c r="C30" s="21"/>
      <c r="D30" s="21"/>
      <c r="E30" s="21"/>
      <c r="F30" s="21"/>
      <c r="G30" s="21"/>
      <c r="H30" s="22"/>
      <c r="I30" s="20"/>
      <c r="J30" s="20"/>
      <c r="K30" s="20"/>
      <c r="L30" s="20"/>
      <c r="M30" s="20"/>
      <c r="N30" s="20"/>
      <c r="O30" s="20"/>
      <c r="P30" s="20"/>
      <c r="R30" s="24" t="s">
        <v>11</v>
      </c>
      <c r="S30" s="24"/>
    </row>
    <row r="31" spans="1:19" s="68" customFormat="1" ht="18" customHeight="1">
      <c r="A31" s="230">
        <v>1</v>
      </c>
      <c r="B31" s="231">
        <v>5</v>
      </c>
      <c r="C31" s="202" t="s">
        <v>114</v>
      </c>
      <c r="D31" s="232" t="s">
        <v>115</v>
      </c>
      <c r="E31" s="130"/>
      <c r="F31" s="233" t="s">
        <v>116</v>
      </c>
      <c r="G31" s="232" t="s">
        <v>117</v>
      </c>
      <c r="H31" s="234" t="s">
        <v>76</v>
      </c>
      <c r="I31" s="235" t="s">
        <v>118</v>
      </c>
      <c r="J31" s="236">
        <v>1</v>
      </c>
      <c r="K31" s="59">
        <v>0.3770833333333334</v>
      </c>
      <c r="L31" s="160">
        <v>0.4551041666666666</v>
      </c>
      <c r="M31" s="160">
        <v>0.4562268518518518</v>
      </c>
      <c r="N31" s="205">
        <f>M31-L31</f>
        <v>0.0011226851851852127</v>
      </c>
      <c r="O31" s="206">
        <f>M31-K31</f>
        <v>0.07914351851851842</v>
      </c>
      <c r="P31" s="207">
        <f>$L$12/O31/24</f>
        <v>15.794091839719236</v>
      </c>
      <c r="Q31" s="208">
        <f>SUM($L$12:$L$14)/R31/24</f>
        <v>14.870656270976404</v>
      </c>
      <c r="R31" s="209">
        <f>SUM(O31:O33)</f>
        <v>0.2241550925925926</v>
      </c>
      <c r="S31" s="86" t="s">
        <v>93</v>
      </c>
    </row>
    <row r="32" spans="1:19" s="68" customFormat="1" ht="18" customHeight="1">
      <c r="A32" s="230"/>
      <c r="B32" s="231"/>
      <c r="C32" s="202"/>
      <c r="D32" s="232"/>
      <c r="E32" s="130"/>
      <c r="F32" s="233"/>
      <c r="G32" s="232"/>
      <c r="H32" s="234"/>
      <c r="I32" s="235"/>
      <c r="J32" s="237">
        <v>2</v>
      </c>
      <c r="K32" s="211">
        <f>M31+$R$12</f>
        <v>0.4770601851851851</v>
      </c>
      <c r="L32" s="212">
        <v>0.5659606481481482</v>
      </c>
      <c r="M32" s="213">
        <v>0.5670138888888888</v>
      </c>
      <c r="N32" s="211">
        <f>M32-L32</f>
        <v>0.0010532407407406463</v>
      </c>
      <c r="O32" s="214">
        <f>M32-K32</f>
        <v>0.0899537037037037</v>
      </c>
      <c r="P32" s="215">
        <f>$L$13/O32/24</f>
        <v>13.896037056098818</v>
      </c>
      <c r="Q32" s="208"/>
      <c r="R32" s="209"/>
      <c r="S32" s="86"/>
    </row>
    <row r="33" spans="1:20" s="68" customFormat="1" ht="18" customHeight="1">
      <c r="A33" s="230"/>
      <c r="B33" s="231"/>
      <c r="C33" s="202"/>
      <c r="D33" s="232"/>
      <c r="E33" s="238"/>
      <c r="F33" s="233"/>
      <c r="G33" s="232"/>
      <c r="H33" s="234"/>
      <c r="I33" s="235"/>
      <c r="J33" s="239">
        <v>3</v>
      </c>
      <c r="K33" s="216">
        <f>M32+$R$13</f>
        <v>0.5947916666666666</v>
      </c>
      <c r="L33" s="217">
        <v>0.6498495370370371</v>
      </c>
      <c r="M33" s="218">
        <v>0.6563078703703704</v>
      </c>
      <c r="N33" s="216">
        <f>M33-L33</f>
        <v>0.006458333333333344</v>
      </c>
      <c r="O33" s="219">
        <f>L33-K33</f>
        <v>0.055057870370370465</v>
      </c>
      <c r="P33" s="220">
        <f>$L$14/O33/24</f>
        <v>15.13558965734704</v>
      </c>
      <c r="Q33" s="208"/>
      <c r="R33" s="209"/>
      <c r="S33" s="86"/>
      <c r="T33" s="185" t="s">
        <v>93</v>
      </c>
    </row>
    <row r="34" spans="1:19" s="68" customFormat="1" ht="18" customHeight="1">
      <c r="A34" s="197">
        <v>2</v>
      </c>
      <c r="B34" s="240">
        <v>2</v>
      </c>
      <c r="C34" s="128" t="s">
        <v>119</v>
      </c>
      <c r="D34" s="157" t="s">
        <v>120</v>
      </c>
      <c r="E34" s="161"/>
      <c r="F34" s="241" t="s">
        <v>121</v>
      </c>
      <c r="G34" s="242" t="s">
        <v>122</v>
      </c>
      <c r="H34" s="243" t="s">
        <v>76</v>
      </c>
      <c r="I34" s="243" t="s">
        <v>123</v>
      </c>
      <c r="J34" s="236">
        <v>1</v>
      </c>
      <c r="K34" s="59">
        <v>0.3826388888888889</v>
      </c>
      <c r="L34" s="59">
        <v>0.4821412037037037</v>
      </c>
      <c r="M34" s="160">
        <v>0.483275462962963</v>
      </c>
      <c r="N34" s="205">
        <f aca="true" t="shared" si="3" ref="N34:N36">M34-L34</f>
        <v>0.0011342592592592515</v>
      </c>
      <c r="O34" s="206">
        <f>M34-K34</f>
        <v>0.10063657407407406</v>
      </c>
      <c r="P34" s="207">
        <f>$L$12/O34/24</f>
        <v>12.420931569867742</v>
      </c>
      <c r="Q34" s="208">
        <f>SUM($L$12:$L$14)/R34/24</f>
        <v>12.622720897615702</v>
      </c>
      <c r="R34" s="209">
        <f>SUM(O34:O36)</f>
        <v>0.2640740740740742</v>
      </c>
      <c r="S34" s="86"/>
    </row>
    <row r="35" spans="1:19" s="68" customFormat="1" ht="18" customHeight="1">
      <c r="A35" s="197"/>
      <c r="B35" s="240"/>
      <c r="C35" s="128"/>
      <c r="D35" s="157"/>
      <c r="E35" s="161"/>
      <c r="F35" s="241"/>
      <c r="G35" s="242"/>
      <c r="H35" s="243"/>
      <c r="I35" s="243"/>
      <c r="J35" s="237">
        <v>2</v>
      </c>
      <c r="K35" s="211">
        <f>M34+$R$12</f>
        <v>0.5041087962962963</v>
      </c>
      <c r="L35" s="212">
        <v>0.5976041666666666</v>
      </c>
      <c r="M35" s="224">
        <v>0.5987962962962963</v>
      </c>
      <c r="N35" s="211">
        <f t="shared" si="3"/>
        <v>0.001192129629629668</v>
      </c>
      <c r="O35" s="214">
        <f>M35-K35</f>
        <v>0.09468749999999992</v>
      </c>
      <c r="P35" s="215">
        <f>$L$13/O35/24</f>
        <v>13.20132013201321</v>
      </c>
      <c r="Q35" s="208"/>
      <c r="R35" s="209"/>
      <c r="S35" s="86"/>
    </row>
    <row r="36" spans="1:19" s="68" customFormat="1" ht="18" customHeight="1">
      <c r="A36" s="197"/>
      <c r="B36" s="240"/>
      <c r="C36" s="128"/>
      <c r="D36" s="157"/>
      <c r="E36" s="161"/>
      <c r="F36" s="241"/>
      <c r="G36" s="242"/>
      <c r="H36" s="243"/>
      <c r="I36" s="243"/>
      <c r="J36" s="239">
        <v>3</v>
      </c>
      <c r="K36" s="216">
        <f>M35+$R$13</f>
        <v>0.6265740740740741</v>
      </c>
      <c r="L36" s="217">
        <v>0.6921643518518518</v>
      </c>
      <c r="M36" s="218">
        <v>0.6953240740740743</v>
      </c>
      <c r="N36" s="216">
        <f t="shared" si="3"/>
        <v>0.003159722222222494</v>
      </c>
      <c r="O36" s="219">
        <f>M36-K36</f>
        <v>0.0687500000000002</v>
      </c>
      <c r="P36" s="220">
        <f>$L$14/O36/24</f>
        <v>12.121212121212087</v>
      </c>
      <c r="Q36" s="208"/>
      <c r="R36" s="209"/>
      <c r="S36" s="86"/>
    </row>
    <row r="37" ht="30.75" customHeight="1"/>
    <row r="38" spans="1:18" ht="28.5" customHeight="1">
      <c r="A38" s="77"/>
      <c r="B38" s="77"/>
      <c r="C38" s="77" t="s">
        <v>47</v>
      </c>
      <c r="D38" s="77"/>
      <c r="E38" s="77"/>
      <c r="F38" s="77"/>
      <c r="G38" s="77" t="s">
        <v>124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ht="23.25" customHeight="1">
      <c r="A39" s="77"/>
      <c r="B39" s="77"/>
      <c r="C39" s="77" t="s">
        <v>49</v>
      </c>
      <c r="D39" s="77"/>
      <c r="E39" s="77"/>
      <c r="F39" s="77"/>
      <c r="G39" s="77" t="s">
        <v>50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2:9" ht="30" customHeight="1">
      <c r="B40" s="77"/>
      <c r="C40" s="77"/>
      <c r="D40" s="77"/>
      <c r="E40" s="77"/>
      <c r="F40" s="77"/>
      <c r="G40" s="77"/>
      <c r="H40" s="77"/>
      <c r="I40" s="77"/>
    </row>
    <row r="41" ht="30" customHeight="1"/>
  </sheetData>
  <sheetProtection selectLockedCells="1" selectUnlockedCells="1"/>
  <mergeCells count="81">
    <mergeCell ref="A6:T6"/>
    <mergeCell ref="A7:S7"/>
    <mergeCell ref="A8:S8"/>
    <mergeCell ref="A9:S9"/>
    <mergeCell ref="A10:S10"/>
    <mergeCell ref="R11:S11"/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N12:O12"/>
    <mergeCell ref="S12:S15"/>
    <mergeCell ref="A16:A18"/>
    <mergeCell ref="B16:B18"/>
    <mergeCell ref="C16:C18"/>
    <mergeCell ref="D16:D18"/>
    <mergeCell ref="F16:F18"/>
    <mergeCell ref="G16:G18"/>
    <mergeCell ref="H16:H18"/>
    <mergeCell ref="I16:I18"/>
    <mergeCell ref="Q16:Q18"/>
    <mergeCell ref="R16:R18"/>
    <mergeCell ref="S16:S18"/>
    <mergeCell ref="A19:A21"/>
    <mergeCell ref="B19:B21"/>
    <mergeCell ref="C19:C21"/>
    <mergeCell ref="D19:D21"/>
    <mergeCell ref="F19:F21"/>
    <mergeCell ref="G19:G21"/>
    <mergeCell ref="H19:H21"/>
    <mergeCell ref="I19:I21"/>
    <mergeCell ref="Q19:Q21"/>
    <mergeCell ref="R19:R21"/>
    <mergeCell ref="S19:S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Q22:Q24"/>
    <mergeCell ref="R22:R24"/>
    <mergeCell ref="S22:S24"/>
    <mergeCell ref="A25:T25"/>
    <mergeCell ref="A26:S26"/>
    <mergeCell ref="A27:S27"/>
    <mergeCell ref="A28:S28"/>
    <mergeCell ref="A29:S29"/>
    <mergeCell ref="R30:S30"/>
    <mergeCell ref="A31:A33"/>
    <mergeCell ref="B31:B33"/>
    <mergeCell ref="C31:C33"/>
    <mergeCell ref="D31:D33"/>
    <mergeCell ref="E31:E32"/>
    <mergeCell ref="F31:F33"/>
    <mergeCell ref="G31:G33"/>
    <mergeCell ref="H31:H33"/>
    <mergeCell ref="I31:I33"/>
    <mergeCell ref="Q31:Q33"/>
    <mergeCell ref="R31:R33"/>
    <mergeCell ref="S31:S33"/>
    <mergeCell ref="A34:A36"/>
    <mergeCell ref="B34:B36"/>
    <mergeCell ref="C34:C36"/>
    <mergeCell ref="D34:D36"/>
    <mergeCell ref="F34:F36"/>
    <mergeCell ref="G34:G36"/>
    <mergeCell ref="H34:H36"/>
    <mergeCell ref="I34:I36"/>
    <mergeCell ref="Q34:Q36"/>
    <mergeCell ref="R34:R36"/>
    <mergeCell ref="S34:S36"/>
  </mergeCells>
  <conditionalFormatting sqref="N16:N24 N31:N36">
    <cfRule type="cellIs" priority="1" dxfId="0" operator="greaterThan" stopIfTrue="1">
      <formula>0.0208333333333333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 K</cp:lastModifiedBy>
  <dcterms:modified xsi:type="dcterms:W3CDTF">2018-06-10T23:41:01Z</dcterms:modified>
  <cp:category/>
  <cp:version/>
  <cp:contentType/>
  <cp:contentStatus/>
  <cp:revision>2</cp:revision>
</cp:coreProperties>
</file>