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79" activeTab="2"/>
  </bookViews>
  <sheets>
    <sheet name="50-огр-дети-взрослые" sheetId="1" r:id="rId1"/>
    <sheet name="40 без огр." sheetId="2" r:id="rId2"/>
    <sheet name="40-огр-взросл" sheetId="3" r:id="rId3"/>
    <sheet name="40-огр.-дети-молод.лош." sheetId="4" r:id="rId4"/>
    <sheet name="30-огр.- дети" sheetId="5" r:id="rId5"/>
    <sheet name="80 без огр." sheetId="6" r:id="rId6"/>
    <sheet name="15 огр.- любители" sheetId="7" r:id="rId7"/>
  </sheets>
  <definedNames>
    <definedName name="_xlnm.Print_Area" localSheetId="4">'30-огр.- дети'!$A$2:$S$14</definedName>
    <definedName name="_xlnm.Print_Titles" localSheetId="4">'30-огр.- дети'!$9:$11</definedName>
    <definedName name="_xlnm.Print_Area" localSheetId="1">'40 без огр.'!$A$2:$R$16</definedName>
    <definedName name="_xlnm.Print_Titles" localSheetId="1">'40 без огр.'!$9:$11</definedName>
    <definedName name="_xlnm.Print_Area" localSheetId="2">'40-огр-взросл'!$A$2:$S$15</definedName>
    <definedName name="_xlnm.Print_Titles" localSheetId="2">'40-огр-взросл'!$9:$11</definedName>
    <definedName name="_xlnm.Print_Area" localSheetId="3">'40-огр.-дети-молод.лош.'!$A$2:$S$11</definedName>
    <definedName name="_xlnm.Print_Titles" localSheetId="3">'40-огр.-дети-молод.лош.'!$9:$11</definedName>
    <definedName name="_xlnm.Print_Area" localSheetId="5">'80 без огр.'!$A$2:$R$17</definedName>
    <definedName name="_xlnm.Print_Titles" localSheetId="5">'80 без огр.'!$9:$12</definedName>
    <definedName name="Excel_BuiltIn_Print_Area_1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  <definedName name="Excel_BuiltIn_Print_Titles_1">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  <definedName name="Excel_BuiltIn_Print_Area" localSheetId="1">'40-огр.-дети-молод.лош.'!$A$2:$R$11</definedName>
    <definedName name="Excel_BuiltIn_Print_Titles" localSheetId="1">'40-огр.-дети-молод.лош.'!$A$9:$IU$11</definedName>
    <definedName name="Excel_BuiltIn_Print_Area" localSheetId="3">#REF!</definedName>
    <definedName name="Excel_BuiltIn_Print_Titles" localSheetId="3">#REF!</definedName>
    <definedName name="Excel_BuiltIn_Print_Area" localSheetId="4">#REF!</definedName>
    <definedName name="Excel_BuiltIn_Print_Titles" localSheetId="4">#REF!</definedName>
    <definedName name="Excel_BuiltIn_Print_Area" localSheetId="5">'30-огр.- дети'!$A$2:$R$17</definedName>
    <definedName name="Excel_BuiltIn_Print_Titles" localSheetId="5">'30-огр.- дети'!$9:$12</definedName>
  </definedNames>
  <calcPr fullCalcOnLoad="1"/>
</workbook>
</file>

<file path=xl/sharedStrings.xml><?xml version="1.0" encoding="utf-8"?>
<sst xmlns="http://schemas.openxmlformats.org/spreadsheetml/2006/main" count="432" uniqueCount="171">
  <si>
    <t>Place</t>
  </si>
  <si>
    <t>Rider_ID</t>
  </si>
  <si>
    <t>Horse_ID</t>
  </si>
  <si>
    <t>SPh</t>
  </si>
  <si>
    <t>SAver</t>
  </si>
  <si>
    <t>TTime</t>
  </si>
  <si>
    <t>ВЕСЕННИЙ КУБОК ВСЕВОЛОЖСКОГО РАЙОНА ПО КОННЫМ ПРОБЕГАМ
КУБОК ОРГАНИЗАТОРОВ 4 этап</t>
  </si>
  <si>
    <t>Дистанционные конные пробеги</t>
  </si>
  <si>
    <t>Технические результаты</t>
  </si>
  <si>
    <r>
      <t>Дистанция CEN 5</t>
    </r>
    <r>
      <rPr>
        <sz val="12"/>
        <color indexed="8"/>
        <rFont val="Verdana"/>
        <family val="2"/>
      </rPr>
      <t>0</t>
    </r>
    <r>
      <rPr>
        <sz val="12"/>
        <rFont val="Verdana"/>
        <family val="2"/>
      </rPr>
      <t xml:space="preserve"> км (с ограничением скорости)</t>
    </r>
  </si>
  <si>
    <t>КСК «Исток», Ленинградская обл., Всеволожский р-н, м/р Ясно-Янино</t>
  </si>
  <si>
    <t>Место</t>
  </si>
  <si>
    <t>Стартовый №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</si>
  <si>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</si>
  <si>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</si>
  <si>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r>
      <t xml:space="preserve">КЛИЧКА ЛОШАДИ- г.р. </t>
    </r>
    <r>
      <rPr>
        <sz val="9"/>
        <rFont val="Verdana"/>
        <family val="2"/>
      </rPr>
      <t>масть, пол, порода, отец, место рождения</t>
    </r>
  </si>
  <si>
    <t>Владелец</t>
  </si>
  <si>
    <t>Команда, регион</t>
  </si>
  <si>
    <t>Этап</t>
  </si>
  <si>
    <t>1 этап:</t>
  </si>
  <si>
    <t>км</t>
  </si>
  <si>
    <t>Время отдыха:</t>
  </si>
  <si>
    <t>этап</t>
  </si>
  <si>
    <r>
      <t xml:space="preserve">Итого:
</t>
    </r>
    <r>
      <rPr>
        <sz val="10"/>
        <rFont val="Verdana"/>
        <family val="2"/>
      </rPr>
      <t>общее время и время восстан.</t>
    </r>
  </si>
  <si>
    <t>Вып.
норм.</t>
  </si>
  <si>
    <t>2 этап:</t>
  </si>
  <si>
    <t>Время
старта</t>
  </si>
  <si>
    <t>Время
финиша</t>
  </si>
  <si>
    <t>Вход в
вет.зону</t>
  </si>
  <si>
    <t>Время
восстан.</t>
  </si>
  <si>
    <t>Время 
на этапе</t>
  </si>
  <si>
    <t>Скорость
на этапе</t>
  </si>
  <si>
    <t>Средняя 
скорость</t>
  </si>
  <si>
    <t>Общее
время</t>
  </si>
  <si>
    <t>CEN 50</t>
  </si>
  <si>
    <r>
      <t xml:space="preserve">ЦЕПАКИНА
</t>
    </r>
    <r>
      <rPr>
        <sz val="9"/>
        <rFont val="Verdana"/>
        <family val="2"/>
      </rPr>
      <t>Мария</t>
    </r>
  </si>
  <si>
    <t>008481</t>
  </si>
  <si>
    <r>
      <t xml:space="preserve">НОВАКАРИ-07
</t>
    </r>
    <r>
      <rPr>
        <sz val="9"/>
        <color indexed="8"/>
        <rFont val="Verdana"/>
        <family val="2"/>
      </rPr>
      <t>рыж., коб., араб., Кайрат, Лаг-Сервис, Россия</t>
    </r>
  </si>
  <si>
    <t>015229</t>
  </si>
  <si>
    <t>Крибелева Н.</t>
  </si>
  <si>
    <t>ФХ Крибелевых Ленинградская область</t>
  </si>
  <si>
    <r>
      <t xml:space="preserve">СКИДАН
</t>
    </r>
    <r>
      <rPr>
        <sz val="9"/>
        <rFont val="Verdana"/>
        <family val="2"/>
      </rPr>
      <t>Любовь</t>
    </r>
  </si>
  <si>
    <t>008367</t>
  </si>
  <si>
    <r>
      <t xml:space="preserve">ИСКРА-11
</t>
    </r>
    <r>
      <rPr>
        <sz val="9"/>
        <color indexed="8"/>
        <rFont val="Verdana"/>
        <family val="2"/>
      </rPr>
      <t>рыж., коб., б/п, Воронежская область</t>
    </r>
  </si>
  <si>
    <t>016913</t>
  </si>
  <si>
    <t>Скидан Л.</t>
  </si>
  <si>
    <t>CENCh 50</t>
  </si>
  <si>
    <r>
      <t xml:space="preserve">СКИДАН
</t>
    </r>
    <r>
      <rPr>
        <sz val="9"/>
        <rFont val="Verdana"/>
        <family val="2"/>
      </rPr>
      <t>Дарья</t>
    </r>
  </si>
  <si>
    <t>004106</t>
  </si>
  <si>
    <r>
      <t xml:space="preserve">ПАРАБЕЛЬ-08
</t>
    </r>
    <r>
      <rPr>
        <sz val="9"/>
        <color indexed="8"/>
        <rFont val="Verdana"/>
        <family val="2"/>
      </rPr>
      <t>т-сер., коб., трак., Баян 70, ФХ Крибелевых</t>
    </r>
  </si>
  <si>
    <t>009690</t>
  </si>
  <si>
    <t>Валуйская Т.</t>
  </si>
  <si>
    <t>Главный судья</t>
  </si>
  <si>
    <t>Корнилова О., 2 категория</t>
  </si>
  <si>
    <t>Главный секретарь</t>
  </si>
  <si>
    <t>Смирнов А., 1 категория</t>
  </si>
  <si>
    <r>
      <t xml:space="preserve">Дистанция CEN </t>
    </r>
    <r>
      <rPr>
        <sz val="12"/>
        <color indexed="8"/>
        <rFont val="Verdana"/>
        <family val="2"/>
      </rPr>
      <t>40</t>
    </r>
    <r>
      <rPr>
        <sz val="12"/>
        <rFont val="Verdana"/>
        <family val="2"/>
      </rPr>
      <t xml:space="preserve"> км (без ограничения скорости)</t>
    </r>
  </si>
  <si>
    <r>
      <t xml:space="preserve">ВОРОЖЦОВ 
</t>
    </r>
    <r>
      <rPr>
        <sz val="9"/>
        <rFont val="Verdana"/>
        <family val="2"/>
      </rPr>
      <t>Иван</t>
    </r>
  </si>
  <si>
    <t>007997</t>
  </si>
  <si>
    <r>
      <t xml:space="preserve">СОЛАР-10
</t>
    </r>
    <r>
      <rPr>
        <sz val="9"/>
        <rFont val="Verdana"/>
        <family val="2"/>
      </rPr>
      <t>сер., коб., п/к., Секундомер, Ленинградск. обл.</t>
    </r>
  </si>
  <si>
    <t>на 
оформл.</t>
  </si>
  <si>
    <t>Ворожцова О.</t>
  </si>
  <si>
    <t>КСК "Исток" Ленинградская область</t>
  </si>
  <si>
    <r>
      <t xml:space="preserve">ПУНИН 
</t>
    </r>
    <r>
      <rPr>
        <sz val="9"/>
        <rFont val="Verdana"/>
        <family val="2"/>
      </rPr>
      <t>Юрий</t>
    </r>
  </si>
  <si>
    <t>015985</t>
  </si>
  <si>
    <r>
      <t xml:space="preserve">ЗАМОРОЗОК-04
</t>
    </r>
    <r>
      <rPr>
        <sz val="9"/>
        <color indexed="8"/>
        <rFont val="Verdana"/>
        <family val="2"/>
      </rPr>
      <t>св-зол-рыж, мер., дон., Заботливый, КЗ им.Буденного</t>
    </r>
  </si>
  <si>
    <t>009694</t>
  </si>
  <si>
    <t>Пунин Ю.</t>
  </si>
  <si>
    <r>
      <t xml:space="preserve">БОЙКОВА
</t>
    </r>
    <r>
      <rPr>
        <sz val="9"/>
        <rFont val="Verdana"/>
        <family val="2"/>
      </rPr>
      <t>Анастасия</t>
    </r>
  </si>
  <si>
    <t>054200</t>
  </si>
  <si>
    <r>
      <t xml:space="preserve">МЭРИЛЭНД-06  
</t>
    </r>
    <r>
      <rPr>
        <sz val="9"/>
        <color indexed="8"/>
        <rFont val="Verdana"/>
        <family val="2"/>
      </rPr>
      <t>сер., мер., араб., Эгис, КЗ Хреновской</t>
    </r>
  </si>
  <si>
    <t>005810</t>
  </si>
  <si>
    <t>Бойкова К.</t>
  </si>
  <si>
    <t>в/к</t>
  </si>
  <si>
    <r>
      <t xml:space="preserve">ДРУЖИНИНА
</t>
    </r>
    <r>
      <rPr>
        <sz val="9"/>
        <rFont val="Verdana"/>
        <family val="2"/>
      </rPr>
      <t>Анна</t>
    </r>
  </si>
  <si>
    <t>028295</t>
  </si>
  <si>
    <r>
      <t xml:space="preserve">АДРИАТИК-07
</t>
    </r>
    <r>
      <rPr>
        <sz val="9"/>
        <rFont val="Verdana"/>
        <family val="2"/>
      </rPr>
      <t>сер., жер., араб., Дадон., КЗ «Ковчег»</t>
    </r>
  </si>
  <si>
    <t>017408</t>
  </si>
  <si>
    <t>Гришин О.</t>
  </si>
  <si>
    <t>КЗ «Ковчег» Ленинградская область</t>
  </si>
  <si>
    <r>
      <t xml:space="preserve">КОЗЛОВА
</t>
    </r>
    <r>
      <rPr>
        <sz val="9"/>
        <rFont val="Verdana"/>
        <family val="2"/>
      </rPr>
      <t>Екатерина, 1995</t>
    </r>
  </si>
  <si>
    <t>на оформл.</t>
  </si>
  <si>
    <r>
      <t xml:space="preserve">ПАРАДНЫЙ-07
</t>
    </r>
    <r>
      <rPr>
        <sz val="9"/>
        <rFont val="Verdana"/>
        <family val="2"/>
      </rPr>
      <t>гнед., жер., араб., Наблус., КЗ «Ковчег»</t>
    </r>
  </si>
  <si>
    <t>008992</t>
  </si>
  <si>
    <t>КЗ «Ковчег»</t>
  </si>
  <si>
    <r>
      <t xml:space="preserve">Дистанция CEN </t>
    </r>
    <r>
      <rPr>
        <sz val="12"/>
        <color indexed="8"/>
        <rFont val="Verdana"/>
        <family val="2"/>
      </rPr>
      <t>40</t>
    </r>
    <r>
      <rPr>
        <sz val="12"/>
        <rFont val="Verdana"/>
        <family val="2"/>
      </rPr>
      <t xml:space="preserve"> км — взрослые (с ограничением скорости)</t>
    </r>
  </si>
  <si>
    <r>
      <t xml:space="preserve">ВАХИТОВА
</t>
    </r>
    <r>
      <rPr>
        <sz val="9"/>
        <rFont val="Verdana"/>
        <family val="2"/>
      </rPr>
      <t>Алина</t>
    </r>
  </si>
  <si>
    <t>010090</t>
  </si>
  <si>
    <r>
      <t xml:space="preserve">РЕМАРКА-11  
</t>
    </r>
    <r>
      <rPr>
        <sz val="9"/>
        <color indexed="8"/>
        <rFont val="Verdana"/>
        <family val="2"/>
      </rPr>
      <t>т.-гн.,коб.,полукр., Миф, Россия</t>
    </r>
  </si>
  <si>
    <t>016157</t>
  </si>
  <si>
    <t>Павловский А.</t>
  </si>
  <si>
    <r>
      <t xml:space="preserve">МОКРОУСОВА
</t>
    </r>
    <r>
      <rPr>
        <sz val="9"/>
        <rFont val="Verdana"/>
        <family val="2"/>
      </rPr>
      <t>Наталья</t>
    </r>
  </si>
  <si>
    <t>017885</t>
  </si>
  <si>
    <r>
      <t xml:space="preserve">ПЛЕСК-10
</t>
    </r>
    <r>
      <rPr>
        <sz val="9"/>
        <color indexed="8"/>
        <rFont val="Verdana"/>
        <family val="2"/>
      </rPr>
      <t>т.гн., жер., полукр., Степ, ФХ Крибелевой</t>
    </r>
  </si>
  <si>
    <t>014562</t>
  </si>
  <si>
    <r>
      <t xml:space="preserve">ПАВЛОВСКИЙ
</t>
    </r>
    <r>
      <rPr>
        <sz val="9"/>
        <rFont val="Verdana"/>
        <family val="2"/>
      </rPr>
      <t>Алексей</t>
    </r>
  </si>
  <si>
    <t>012972</t>
  </si>
  <si>
    <r>
      <t xml:space="preserve">РЕЛЬЕФ-09
</t>
    </r>
    <r>
      <rPr>
        <sz val="9"/>
        <color indexed="8"/>
        <rFont val="Verdana"/>
        <family val="2"/>
      </rPr>
      <t>гн., мер., лат., Рантье, Латвия</t>
    </r>
  </si>
  <si>
    <t>016151</t>
  </si>
  <si>
    <r>
      <t xml:space="preserve">АРТАРОВА
</t>
    </r>
    <r>
      <rPr>
        <sz val="9"/>
        <rFont val="Verdana"/>
        <family val="2"/>
      </rPr>
      <t>Валерия, 1995</t>
    </r>
  </si>
  <si>
    <t>на
оформл.</t>
  </si>
  <si>
    <r>
      <t xml:space="preserve">БОМБА-10
</t>
    </r>
    <r>
      <rPr>
        <sz val="9"/>
        <rFont val="Verdana"/>
        <family val="2"/>
      </rPr>
      <t>сер., коб., араб., Ленингр. обл.</t>
    </r>
  </si>
  <si>
    <r>
      <t xml:space="preserve">МАРКЕТОВА
</t>
    </r>
    <r>
      <rPr>
        <sz val="9"/>
        <rFont val="Verdana"/>
        <family val="2"/>
      </rPr>
      <t>Анастасия, 2002</t>
    </r>
  </si>
  <si>
    <r>
      <t xml:space="preserve">СЕКУНДОМЕР-02
</t>
    </r>
    <r>
      <rPr>
        <sz val="9"/>
        <color indexed="8"/>
        <rFont val="Verdana"/>
        <family val="2"/>
      </rPr>
      <t>сер., жер., терск., Северный, СПК ПКЗ Ставропольский</t>
    </r>
  </si>
  <si>
    <t>006441</t>
  </si>
  <si>
    <t>2Ю</t>
  </si>
  <si>
    <r>
      <t xml:space="preserve">ДАНИЛИНА
</t>
    </r>
    <r>
      <rPr>
        <sz val="9"/>
        <rFont val="Verdana"/>
        <family val="2"/>
      </rPr>
      <t>Марина</t>
    </r>
  </si>
  <si>
    <t>012379</t>
  </si>
  <si>
    <r>
      <t xml:space="preserve">ПРУЖИНКА-01
</t>
    </r>
    <r>
      <rPr>
        <sz val="9"/>
        <color indexed="8"/>
        <rFont val="Verdana"/>
        <family val="2"/>
      </rPr>
      <t xml:space="preserve"> гнед., коб., трак., Хлорат, Псковская область</t>
    </r>
  </si>
  <si>
    <t>007747</t>
  </si>
  <si>
    <r>
      <t xml:space="preserve">ФИЛИППОВ
</t>
    </r>
    <r>
      <rPr>
        <sz val="9"/>
        <rFont val="Verdana"/>
        <family val="2"/>
      </rPr>
      <t>Александр</t>
    </r>
  </si>
  <si>
    <t>053097</t>
  </si>
  <si>
    <r>
      <t xml:space="preserve">ТОВГА-09
</t>
    </r>
    <r>
      <rPr>
        <sz val="9"/>
        <rFont val="Verdana"/>
        <family val="2"/>
      </rPr>
      <t>сер., коб., терск., Тромбон, Ставропольск. край</t>
    </r>
  </si>
  <si>
    <r>
      <t xml:space="preserve">СМИРНОВА
</t>
    </r>
    <r>
      <rPr>
        <sz val="9"/>
        <rFont val="Verdana"/>
        <family val="2"/>
      </rPr>
      <t>Анастасия</t>
    </r>
  </si>
  <si>
    <t>030001</t>
  </si>
  <si>
    <r>
      <t xml:space="preserve">АДИАБЕКА-05
</t>
    </r>
    <r>
      <rPr>
        <sz val="9"/>
        <color indexed="8"/>
        <rFont val="Verdana"/>
        <family val="2"/>
      </rPr>
      <t>вор., коб.,рус.верх., Атом, Старожиловский КЗ</t>
    </r>
  </si>
  <si>
    <t>004608</t>
  </si>
  <si>
    <t>Смирнов П.</t>
  </si>
  <si>
    <t>ч/в
Ленинградская область</t>
  </si>
  <si>
    <r>
      <t xml:space="preserve">ФЛЁРОВА
</t>
    </r>
    <r>
      <rPr>
        <sz val="9"/>
        <rFont val="Verdana"/>
        <family val="2"/>
      </rPr>
      <t>Евгения, 1994</t>
    </r>
  </si>
  <si>
    <r>
      <t xml:space="preserve">ЗЕРО-04
</t>
    </r>
    <r>
      <rPr>
        <sz val="9"/>
        <color indexed="8"/>
        <rFont val="Verdana"/>
        <family val="2"/>
      </rPr>
      <t>рыж., мер.,буд., Зубец, к/з им. Буденного</t>
    </r>
  </si>
  <si>
    <t>007009</t>
  </si>
  <si>
    <t>Моисеев Д.</t>
  </si>
  <si>
    <t>ч/в
г. Москва</t>
  </si>
  <si>
    <r>
      <t xml:space="preserve">ФИГУРЕНКО 
</t>
    </r>
    <r>
      <rPr>
        <sz val="9"/>
        <rFont val="Verdana"/>
        <family val="2"/>
      </rPr>
      <t>Валерия. 2001</t>
    </r>
  </si>
  <si>
    <r>
      <t xml:space="preserve">БУБЕНЧИК-04 
</t>
    </r>
    <r>
      <rPr>
        <sz val="9"/>
        <color indexed="8"/>
        <rFont val="Verdana"/>
        <family val="2"/>
      </rPr>
      <t>вор., мер., орл.рыс., Крестник, Калгановский КЗ</t>
    </r>
  </si>
  <si>
    <r>
      <t xml:space="preserve">ШАВЛЮГА
</t>
    </r>
    <r>
      <rPr>
        <sz val="9"/>
        <rFont val="Verdana"/>
        <family val="2"/>
      </rPr>
      <t>Дарья</t>
    </r>
  </si>
  <si>
    <t>035500</t>
  </si>
  <si>
    <r>
      <t xml:space="preserve">ОРНАМЕНТ-04 
</t>
    </r>
    <r>
      <rPr>
        <sz val="9"/>
        <color indexed="8"/>
        <rFont val="Verdana"/>
        <family val="2"/>
      </rPr>
      <t>сер., жер., тер., Цесар, ПКЗ Ставропольский</t>
    </r>
  </si>
  <si>
    <t>005848</t>
  </si>
  <si>
    <r>
      <t xml:space="preserve">Дистанция CEN </t>
    </r>
    <r>
      <rPr>
        <sz val="12"/>
        <color indexed="8"/>
        <rFont val="Verdana"/>
        <family val="2"/>
      </rPr>
      <t>40</t>
    </r>
    <r>
      <rPr>
        <sz val="12"/>
        <rFont val="Verdana"/>
        <family val="2"/>
      </rPr>
      <t xml:space="preserve"> км (с ограничением скорости)</t>
    </r>
  </si>
  <si>
    <t>CENCh 40</t>
  </si>
  <si>
    <r>
      <t xml:space="preserve">ВИНОГРАДОВА
</t>
    </r>
    <r>
      <rPr>
        <sz val="9"/>
        <rFont val="Verdana"/>
        <family val="2"/>
      </rPr>
      <t>Элерика</t>
    </r>
  </si>
  <si>
    <t>003907</t>
  </si>
  <si>
    <r>
      <t xml:space="preserve">АЛЬ ПАЧИНО-08
</t>
    </r>
    <r>
      <rPr>
        <sz val="9"/>
        <color indexed="8"/>
        <rFont val="Verdana"/>
        <family val="2"/>
      </rPr>
      <t>гнед., мер., полукр., Апаш, Россия</t>
    </r>
  </si>
  <si>
    <t>011710</t>
  </si>
  <si>
    <t>Виноградова Ю.</t>
  </si>
  <si>
    <t>CENYH 40</t>
  </si>
  <si>
    <r>
      <t xml:space="preserve">МОИСЕЕВ
</t>
    </r>
    <r>
      <rPr>
        <sz val="9"/>
        <rFont val="Verdana"/>
        <family val="2"/>
      </rPr>
      <t>Денис</t>
    </r>
  </si>
  <si>
    <t>001570</t>
  </si>
  <si>
    <r>
      <t xml:space="preserve">АТАНАРДЖУАТ-12
</t>
    </r>
    <r>
      <rPr>
        <sz val="9"/>
        <rFont val="Verdana"/>
        <family val="2"/>
      </rPr>
      <t>гнед., мер., араб., Айболит, Московская обл.</t>
    </r>
  </si>
  <si>
    <r>
      <t xml:space="preserve">Дистанция CEN </t>
    </r>
    <r>
      <rPr>
        <sz val="12"/>
        <color indexed="8"/>
        <rFont val="Verdana"/>
        <family val="2"/>
      </rPr>
      <t>30</t>
    </r>
    <r>
      <rPr>
        <sz val="12"/>
        <rFont val="Verdana"/>
        <family val="2"/>
      </rPr>
      <t xml:space="preserve"> км (с ограничением скорости)</t>
    </r>
  </si>
  <si>
    <r>
      <t xml:space="preserve">ЛОБАНОВА 
</t>
    </r>
    <r>
      <rPr>
        <sz val="9"/>
        <rFont val="Verdana"/>
        <family val="2"/>
      </rPr>
      <t>Евгения, 2006</t>
    </r>
  </si>
  <si>
    <r>
      <t xml:space="preserve">ВЕСТА-01
</t>
    </r>
    <r>
      <rPr>
        <sz val="9"/>
        <rFont val="Verdana"/>
        <family val="2"/>
      </rPr>
      <t>гнед, коб., трак., Херкус, Литва</t>
    </r>
  </si>
  <si>
    <t>007220</t>
  </si>
  <si>
    <t>Лобанова И.</t>
  </si>
  <si>
    <r>
      <t>Дистанция CEN</t>
    </r>
    <r>
      <rPr>
        <sz val="12"/>
        <color indexed="8"/>
        <rFont val="Verdana"/>
        <family val="2"/>
      </rPr>
      <t xml:space="preserve"> 80</t>
    </r>
    <r>
      <rPr>
        <sz val="12"/>
        <rFont val="Verdana"/>
        <family val="2"/>
      </rPr>
      <t xml:space="preserve"> км</t>
    </r>
  </si>
  <si>
    <t>3 этап:</t>
  </si>
  <si>
    <t>CENYJ 1* 80</t>
  </si>
  <si>
    <r>
      <t xml:space="preserve">ВОРОЖЦОВА
</t>
    </r>
    <r>
      <rPr>
        <sz val="9"/>
        <rFont val="Verdana"/>
        <family val="2"/>
      </rPr>
      <t>Анастасия</t>
    </r>
  </si>
  <si>
    <t>022202</t>
  </si>
  <si>
    <r>
      <t xml:space="preserve">КОДА-05
</t>
    </r>
    <r>
      <rPr>
        <sz val="9"/>
        <color indexed="8"/>
        <rFont val="Verdana"/>
        <family val="2"/>
      </rPr>
      <t>рыж., коб., ах-донск., Герлык, КЗ им. Буденного</t>
    </r>
  </si>
  <si>
    <t>004945</t>
  </si>
  <si>
    <t>снят
владельцем</t>
  </si>
  <si>
    <t>CEN 1* 80</t>
  </si>
  <si>
    <r>
      <t xml:space="preserve">ЖИРНОВ
</t>
    </r>
    <r>
      <rPr>
        <sz val="9"/>
        <color indexed="8"/>
        <rFont val="Verdana"/>
        <family val="2"/>
      </rPr>
      <t>Николай</t>
    </r>
  </si>
  <si>
    <t>002260</t>
  </si>
  <si>
    <r>
      <t xml:space="preserve">ОРИГИНАЛ-07
</t>
    </r>
    <r>
      <rPr>
        <sz val="9"/>
        <color indexed="8"/>
        <rFont val="Verdana"/>
        <family val="2"/>
      </rPr>
      <t>гн., мер., рус.-рыс., Распев, к/з Псковский</t>
    </r>
  </si>
  <si>
    <t>007888</t>
  </si>
  <si>
    <t>Жирнов Н.</t>
  </si>
  <si>
    <t>снят 
владельцем</t>
  </si>
  <si>
    <t xml:space="preserve">
Соревнования по конным пробегам для любителей</t>
  </si>
  <si>
    <r>
      <t xml:space="preserve">Дистанция CEN </t>
    </r>
    <r>
      <rPr>
        <sz val="12"/>
        <color indexed="8"/>
        <rFont val="Verdana"/>
        <family val="2"/>
      </rPr>
      <t>15</t>
    </r>
    <r>
      <rPr>
        <sz val="12"/>
        <rFont val="Verdana"/>
        <family val="2"/>
      </rPr>
      <t xml:space="preserve"> км (с ограничением скорости)</t>
    </r>
  </si>
  <si>
    <r>
      <t>ФАМИЛИЯ,</t>
    </r>
    <r>
      <rPr>
        <sz val="9"/>
        <rFont val="Verdana"/>
        <family val="2"/>
      </rPr>
      <t xml:space="preserve"> Имя всадника</t>
    </r>
  </si>
  <si>
    <r>
      <t xml:space="preserve">БИРЮКОВА
</t>
    </r>
    <r>
      <rPr>
        <sz val="9"/>
        <rFont val="Verdana"/>
        <family val="2"/>
      </rPr>
      <t>Елизавета, 2002</t>
    </r>
  </si>
  <si>
    <t>на 
оформ.</t>
  </si>
  <si>
    <r>
      <t xml:space="preserve">ЭСМЕРАЛЬДА-12
</t>
    </r>
    <r>
      <rPr>
        <sz val="9"/>
        <color indexed="8"/>
        <rFont val="Verdana"/>
        <family val="2"/>
      </rPr>
      <t>рыж., коб., полукр.</t>
    </r>
  </si>
  <si>
    <t>Огородова А.</t>
  </si>
  <si>
    <r>
      <t xml:space="preserve">ЩЕКОТИХИНА 
</t>
    </r>
    <r>
      <rPr>
        <sz val="9"/>
        <rFont val="Verdana"/>
        <family val="2"/>
      </rPr>
      <t>Марина, 2002</t>
    </r>
  </si>
  <si>
    <r>
      <t xml:space="preserve">БРИГАНТИНА-13
</t>
    </r>
    <r>
      <rPr>
        <sz val="9"/>
        <rFont val="Verdana"/>
        <family val="2"/>
      </rPr>
      <t>сер</t>
    </r>
    <r>
      <rPr>
        <sz val="9"/>
        <color indexed="8"/>
        <rFont val="Verdana"/>
        <family val="2"/>
      </rPr>
      <t>., коб., терс.буд., Рихтер, Лен.область</t>
    </r>
  </si>
  <si>
    <t>Глазунова Е.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</si>
</sst>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"/>
    <numFmt numFmtId="166" formatCode="HH:MM:SS"/>
    <numFmt numFmtId="167" formatCode="[H]:MM:SS;@"/>
    <numFmt numFmtId="168" formatCode="0.00"/>
    <numFmt numFmtId="169" formatCode="@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color indexed="23"/>
      <name val="Arial"/>
      <family val="2"/>
    </font>
    <font>
      <b/>
      <sz val="14"/>
      <name val="Verdana"/>
      <family val="2"/>
    </font>
    <font>
      <sz val="7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sz val="12"/>
      <name val="Verdana"/>
      <family val="2"/>
    </font>
    <font>
      <sz val="12"/>
      <color indexed="8"/>
      <name val="Verdana"/>
      <family val="2"/>
    </font>
    <font>
      <sz val="12"/>
      <name val="Arial"/>
      <family val="2"/>
    </font>
    <font>
      <b/>
      <sz val="9"/>
      <name val="Verdana"/>
      <family val="2"/>
    </font>
    <font>
      <b/>
      <i/>
      <sz val="9"/>
      <name val="Arial Cyr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sz val="9"/>
      <color indexed="8"/>
      <name val="Verdana"/>
      <family val="2"/>
    </font>
    <font>
      <b/>
      <sz val="12"/>
      <color indexed="8"/>
      <name val="Calibri"/>
      <family val="2"/>
    </font>
    <font>
      <b/>
      <sz val="9"/>
      <color indexed="8"/>
      <name val="Verdana"/>
      <family val="2"/>
    </font>
    <font>
      <sz val="9"/>
      <name val="Arial"/>
      <family val="2"/>
    </font>
    <font>
      <i/>
      <sz val="10"/>
      <name val="Verdana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</cellStyleXfs>
  <cellXfs count="144">
    <xf numFmtId="164" fontId="0" fillId="0" borderId="0" xfId="0" applyAlignment="1">
      <alignment/>
    </xf>
    <xf numFmtId="164" fontId="1" fillId="0" borderId="0" xfId="23" applyFont="1" applyAlignment="1" applyProtection="1">
      <alignment vertical="center"/>
      <protection locked="0"/>
    </xf>
    <xf numFmtId="164" fontId="1" fillId="2" borderId="0" xfId="29" applyFont="1" applyFill="1" applyBorder="1" applyAlignment="1" applyProtection="1">
      <alignment horizontal="center" vertical="top"/>
      <protection/>
    </xf>
    <xf numFmtId="164" fontId="1" fillId="2" borderId="0" xfId="29" applyFont="1" applyFill="1" applyBorder="1" applyAlignment="1" applyProtection="1">
      <alignment vertical="top"/>
      <protection locked="0"/>
    </xf>
    <xf numFmtId="164" fontId="1" fillId="2" borderId="0" xfId="29" applyFont="1" applyFill="1" applyBorder="1" applyAlignment="1" applyProtection="1">
      <alignment horizontal="center" vertical="top"/>
      <protection locked="0"/>
    </xf>
    <xf numFmtId="164" fontId="1" fillId="2" borderId="0" xfId="29" applyFont="1" applyFill="1" applyBorder="1" applyProtection="1">
      <alignment/>
      <protection locked="0"/>
    </xf>
    <xf numFmtId="164" fontId="1" fillId="2" borderId="0" xfId="29" applyFont="1" applyFill="1" applyProtection="1">
      <alignment/>
      <protection locked="0"/>
    </xf>
    <xf numFmtId="164" fontId="3" fillId="2" borderId="0" xfId="29" applyFont="1" applyFill="1" applyProtection="1">
      <alignment/>
      <protection locked="0"/>
    </xf>
    <xf numFmtId="164" fontId="4" fillId="0" borderId="0" xfId="27" applyFont="1" applyAlignment="1" applyProtection="1">
      <alignment vertical="center" wrapText="1"/>
      <protection locked="0"/>
    </xf>
    <xf numFmtId="164" fontId="5" fillId="0" borderId="0" xfId="27" applyFont="1" applyAlignment="1" applyProtection="1">
      <alignment horizontal="right" vertical="center"/>
      <protection locked="0"/>
    </xf>
    <xf numFmtId="164" fontId="1" fillId="0" borderId="0" xfId="27" applyAlignment="1" applyProtection="1">
      <alignment vertical="center"/>
      <protection locked="0"/>
    </xf>
    <xf numFmtId="164" fontId="4" fillId="0" borderId="0" xfId="23" applyFont="1" applyBorder="1" applyAlignment="1" applyProtection="1">
      <alignment horizontal="center" vertical="center" wrapText="1"/>
      <protection locked="0"/>
    </xf>
    <xf numFmtId="164" fontId="6" fillId="0" borderId="0" xfId="27" applyFont="1" applyBorder="1" applyAlignment="1" applyProtection="1">
      <alignment horizontal="center" vertical="center" wrapText="1"/>
      <protection locked="0"/>
    </xf>
    <xf numFmtId="164" fontId="1" fillId="0" borderId="0" xfId="27" applyFont="1" applyAlignment="1" applyProtection="1">
      <alignment vertical="center"/>
      <protection locked="0"/>
    </xf>
    <xf numFmtId="164" fontId="7" fillId="0" borderId="0" xfId="27" applyFont="1" applyBorder="1" applyAlignment="1" applyProtection="1">
      <alignment horizontal="center" vertical="center"/>
      <protection locked="0"/>
    </xf>
    <xf numFmtId="164" fontId="8" fillId="0" borderId="0" xfId="27" applyFont="1" applyAlignment="1" applyProtection="1">
      <alignment vertical="center"/>
      <protection locked="0"/>
    </xf>
    <xf numFmtId="164" fontId="9" fillId="0" borderId="0" xfId="27" applyFont="1" applyBorder="1" applyAlignment="1" applyProtection="1">
      <alignment horizontal="center" vertical="center"/>
      <protection locked="0"/>
    </xf>
    <xf numFmtId="164" fontId="11" fillId="0" borderId="0" xfId="27" applyFont="1" applyAlignment="1" applyProtection="1">
      <alignment vertical="center"/>
      <protection locked="0"/>
    </xf>
    <xf numFmtId="165" fontId="9" fillId="0" borderId="0" xfId="27" applyNumberFormat="1" applyFont="1" applyBorder="1" applyAlignment="1" applyProtection="1">
      <alignment horizontal="right" vertical="center"/>
      <protection locked="0"/>
    </xf>
    <xf numFmtId="164" fontId="12" fillId="0" borderId="0" xfId="27" applyFont="1" applyAlignment="1" applyProtection="1">
      <alignment vertical="center"/>
      <protection locked="0"/>
    </xf>
    <xf numFmtId="164" fontId="12" fillId="0" borderId="0" xfId="27" applyFont="1" applyProtection="1">
      <alignment/>
      <protection locked="0"/>
    </xf>
    <xf numFmtId="164" fontId="12" fillId="0" borderId="0" xfId="27" applyFont="1" applyAlignment="1" applyProtection="1">
      <alignment wrapText="1"/>
      <protection locked="0"/>
    </xf>
    <xf numFmtId="164" fontId="12" fillId="0" borderId="0" xfId="27" applyFont="1" applyAlignment="1" applyProtection="1">
      <alignment shrinkToFit="1"/>
      <protection locked="0"/>
    </xf>
    <xf numFmtId="165" fontId="12" fillId="0" borderId="0" xfId="27" applyNumberFormat="1" applyFont="1" applyProtection="1">
      <alignment/>
      <protection locked="0"/>
    </xf>
    <xf numFmtId="165" fontId="12" fillId="0" borderId="0" xfId="27" applyNumberFormat="1" applyFont="1" applyBorder="1" applyAlignment="1" applyProtection="1">
      <alignment horizontal="right" vertical="center"/>
      <protection locked="0"/>
    </xf>
    <xf numFmtId="164" fontId="13" fillId="0" borderId="0" xfId="27" applyFont="1" applyProtection="1">
      <alignment/>
      <protection locked="0"/>
    </xf>
    <xf numFmtId="164" fontId="12" fillId="3" borderId="1" xfId="27" applyFont="1" applyFill="1" applyBorder="1" applyAlignment="1" applyProtection="1">
      <alignment horizontal="center" vertical="center" textRotation="90" wrapText="1"/>
      <protection locked="0"/>
    </xf>
    <xf numFmtId="164" fontId="14" fillId="3" borderId="2" xfId="27" applyFont="1" applyFill="1" applyBorder="1" applyAlignment="1" applyProtection="1">
      <alignment horizontal="center" vertical="center" textRotation="90" wrapText="1"/>
      <protection locked="0"/>
    </xf>
    <xf numFmtId="164" fontId="12" fillId="3" borderId="2" xfId="27" applyFont="1" applyFill="1" applyBorder="1" applyAlignment="1" applyProtection="1">
      <alignment horizontal="left" vertical="center" wrapText="1"/>
      <protection locked="0"/>
    </xf>
    <xf numFmtId="164" fontId="12" fillId="3" borderId="2" xfId="27" applyFont="1" applyFill="1" applyBorder="1" applyAlignment="1" applyProtection="1">
      <alignment horizontal="center" vertical="center" wrapText="1"/>
      <protection locked="0"/>
    </xf>
    <xf numFmtId="164" fontId="12" fillId="3" borderId="2" xfId="27" applyFont="1" applyFill="1" applyBorder="1" applyAlignment="1" applyProtection="1">
      <alignment horizontal="center" vertical="center" textRotation="90" wrapText="1"/>
      <protection locked="0"/>
    </xf>
    <xf numFmtId="164" fontId="15" fillId="3" borderId="3" xfId="20" applyFont="1" applyFill="1" applyBorder="1" applyAlignment="1" applyProtection="1">
      <alignment horizontal="right" vertical="center"/>
      <protection locked="0"/>
    </xf>
    <xf numFmtId="164" fontId="16" fillId="3" borderId="4" xfId="20" applyFont="1" applyFill="1" applyBorder="1" applyAlignment="1" applyProtection="1">
      <alignment horizontal="center" vertical="center"/>
      <protection locked="0"/>
    </xf>
    <xf numFmtId="164" fontId="15" fillId="3" borderId="4" xfId="20" applyFont="1" applyFill="1" applyBorder="1" applyAlignment="1" applyProtection="1">
      <alignment vertical="center"/>
      <protection locked="0"/>
    </xf>
    <xf numFmtId="164" fontId="15" fillId="3" borderId="4" xfId="20" applyFont="1" applyFill="1" applyBorder="1" applyAlignment="1" applyProtection="1">
      <alignment horizontal="right" vertical="center"/>
      <protection locked="0"/>
    </xf>
    <xf numFmtId="164" fontId="15" fillId="3" borderId="4" xfId="20" applyFont="1" applyFill="1" applyBorder="1" applyAlignment="1" applyProtection="1">
      <alignment horizontal="center" vertical="center"/>
      <protection locked="0"/>
    </xf>
    <xf numFmtId="166" fontId="16" fillId="3" borderId="5" xfId="20" applyNumberFormat="1" applyFont="1" applyFill="1" applyBorder="1" applyAlignment="1" applyProtection="1">
      <alignment horizontal="center" vertical="center"/>
      <protection locked="0"/>
    </xf>
    <xf numFmtId="166" fontId="17" fillId="3" borderId="2" xfId="20" applyNumberFormat="1" applyFont="1" applyFill="1" applyBorder="1" applyAlignment="1" applyProtection="1">
      <alignment horizontal="center" vertical="center" wrapText="1"/>
      <protection locked="0"/>
    </xf>
    <xf numFmtId="164" fontId="12" fillId="3" borderId="6" xfId="27" applyFont="1" applyFill="1" applyBorder="1" applyAlignment="1" applyProtection="1">
      <alignment horizontal="center" vertical="center" wrapText="1"/>
      <protection locked="0"/>
    </xf>
    <xf numFmtId="164" fontId="11" fillId="0" borderId="0" xfId="23" applyFont="1" applyAlignment="1" applyProtection="1">
      <alignment vertical="center"/>
      <protection locked="0"/>
    </xf>
    <xf numFmtId="164" fontId="15" fillId="3" borderId="7" xfId="20" applyFont="1" applyFill="1" applyBorder="1" applyAlignment="1" applyProtection="1">
      <alignment horizontal="right" vertical="center"/>
      <protection locked="0"/>
    </xf>
    <xf numFmtId="164" fontId="16" fillId="3" borderId="8" xfId="20" applyFont="1" applyFill="1" applyBorder="1" applyAlignment="1" applyProtection="1">
      <alignment horizontal="center" vertical="center"/>
      <protection locked="0"/>
    </xf>
    <xf numFmtId="164" fontId="15" fillId="3" borderId="8" xfId="20" applyFont="1" applyFill="1" applyBorder="1" applyAlignment="1" applyProtection="1">
      <alignment vertical="center"/>
      <protection locked="0"/>
    </xf>
    <xf numFmtId="164" fontId="15" fillId="3" borderId="8" xfId="20" applyFont="1" applyFill="1" applyBorder="1" applyAlignment="1" applyProtection="1">
      <alignment horizontal="right" vertical="center"/>
      <protection locked="0"/>
    </xf>
    <xf numFmtId="164" fontId="15" fillId="3" borderId="8" xfId="20" applyFont="1" applyFill="1" applyBorder="1" applyAlignment="1" applyProtection="1">
      <alignment horizontal="center" vertical="center"/>
      <protection locked="0"/>
    </xf>
    <xf numFmtId="166" fontId="16" fillId="3" borderId="9" xfId="20" applyNumberFormat="1" applyFont="1" applyFill="1" applyBorder="1" applyAlignment="1" applyProtection="1">
      <alignment horizontal="center" vertical="center"/>
      <protection locked="0"/>
    </xf>
    <xf numFmtId="164" fontId="15" fillId="3" borderId="10" xfId="20" applyFont="1" applyFill="1" applyBorder="1" applyAlignment="1" applyProtection="1">
      <alignment horizontal="center" vertical="center" wrapText="1"/>
      <protection locked="0"/>
    </xf>
    <xf numFmtId="167" fontId="15" fillId="3" borderId="10" xfId="0" applyNumberFormat="1" applyFont="1" applyFill="1" applyBorder="1" applyAlignment="1" applyProtection="1">
      <alignment horizontal="center" vertical="center" wrapText="1"/>
      <protection locked="0"/>
    </xf>
    <xf numFmtId="167" fontId="15" fillId="3" borderId="10" xfId="20" applyNumberFormat="1" applyFont="1" applyFill="1" applyBorder="1" applyAlignment="1" applyProtection="1">
      <alignment horizontal="center" vertical="center" wrapText="1"/>
      <protection locked="0"/>
    </xf>
    <xf numFmtId="168" fontId="15" fillId="3" borderId="10" xfId="20" applyNumberFormat="1" applyFont="1" applyFill="1" applyBorder="1" applyAlignment="1" applyProtection="1">
      <alignment horizontal="center" vertical="center" wrapText="1"/>
      <protection locked="0"/>
    </xf>
    <xf numFmtId="167" fontId="18" fillId="3" borderId="10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0" xfId="0" applyFont="1" applyAlignment="1">
      <alignment horizontal="center"/>
    </xf>
    <xf numFmtId="164" fontId="15" fillId="0" borderId="1" xfId="25" applyFont="1" applyBorder="1" applyAlignment="1" applyProtection="1">
      <alignment horizontal="center" vertical="center" wrapText="1"/>
      <protection locked="0"/>
    </xf>
    <xf numFmtId="164" fontId="7" fillId="0" borderId="2" xfId="27" applyFont="1" applyFill="1" applyBorder="1" applyAlignment="1" applyProtection="1">
      <alignment horizontal="center" vertical="center"/>
      <protection locked="0"/>
    </xf>
    <xf numFmtId="164" fontId="12" fillId="0" borderId="2" xfId="30" applyFont="1" applyBorder="1" applyAlignment="1" applyProtection="1">
      <alignment horizontal="left" vertical="center" wrapText="1"/>
      <protection locked="0"/>
    </xf>
    <xf numFmtId="169" fontId="15" fillId="0" borderId="2" xfId="30" applyNumberFormat="1" applyFont="1" applyBorder="1" applyAlignment="1" applyProtection="1">
      <alignment horizontal="center" vertical="center" wrapText="1"/>
      <protection locked="0"/>
    </xf>
    <xf numFmtId="169" fontId="15" fillId="0" borderId="2" xfId="30" applyNumberFormat="1" applyFont="1" applyBorder="1" applyAlignment="1" applyProtection="1">
      <alignment horizontal="center" vertical="center"/>
      <protection locked="0"/>
    </xf>
    <xf numFmtId="164" fontId="15" fillId="0" borderId="2" xfId="30" applyFont="1" applyBorder="1" applyAlignment="1" applyProtection="1">
      <alignment horizontal="center" vertical="center" wrapText="1"/>
      <protection locked="0"/>
    </xf>
    <xf numFmtId="164" fontId="15" fillId="0" borderId="2" xfId="23" applyFont="1" applyBorder="1" applyAlignment="1" applyProtection="1">
      <alignment horizontal="center" vertical="center" wrapText="1"/>
      <protection locked="0"/>
    </xf>
    <xf numFmtId="164" fontId="15" fillId="0" borderId="11" xfId="23" applyFont="1" applyBorder="1" applyAlignment="1" applyProtection="1">
      <alignment horizontal="center" vertical="center" wrapText="1"/>
      <protection locked="0"/>
    </xf>
    <xf numFmtId="166" fontId="15" fillId="4" borderId="11" xfId="20" applyNumberFormat="1" applyFont="1" applyFill="1" applyBorder="1" applyAlignment="1" applyProtection="1">
      <alignment horizontal="center" vertical="center"/>
      <protection locked="0"/>
    </xf>
    <xf numFmtId="167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11" xfId="20" applyNumberFormat="1" applyFont="1" applyFill="1" applyBorder="1" applyAlignment="1" applyProtection="1">
      <alignment horizontal="center" vertical="center"/>
      <protection locked="0"/>
    </xf>
    <xf numFmtId="167" fontId="15" fillId="0" borderId="11" xfId="20" applyNumberFormat="1" applyFont="1" applyFill="1" applyBorder="1" applyAlignment="1" applyProtection="1">
      <alignment horizontal="center" vertical="center"/>
      <protection locked="0"/>
    </xf>
    <xf numFmtId="168" fontId="15" fillId="0" borderId="11" xfId="20" applyNumberFormat="1" applyFont="1" applyFill="1" applyBorder="1" applyAlignment="1" applyProtection="1">
      <alignment horizontal="center" vertical="center"/>
      <protection locked="0"/>
    </xf>
    <xf numFmtId="168" fontId="15" fillId="0" borderId="2" xfId="20" applyNumberFormat="1" applyFont="1" applyFill="1" applyBorder="1" applyAlignment="1" applyProtection="1">
      <alignment horizontal="center" vertical="center"/>
      <protection locked="0"/>
    </xf>
    <xf numFmtId="167" fontId="20" fillId="0" borderId="2" xfId="0" applyNumberFormat="1" applyFont="1" applyFill="1" applyBorder="1" applyAlignment="1" applyProtection="1">
      <alignment horizontal="center" vertical="center"/>
      <protection locked="0"/>
    </xf>
    <xf numFmtId="167" fontId="20" fillId="4" borderId="2" xfId="0" applyNumberFormat="1" applyFont="1" applyFill="1" applyBorder="1" applyAlignment="1" applyProtection="1">
      <alignment horizontal="center" vertical="center"/>
      <protection locked="0"/>
    </xf>
    <xf numFmtId="164" fontId="12" fillId="0" borderId="6" xfId="23" applyFont="1" applyBorder="1" applyAlignment="1" applyProtection="1">
      <alignment horizontal="center" vertical="center" wrapText="1"/>
      <protection locked="0"/>
    </xf>
    <xf numFmtId="164" fontId="21" fillId="0" borderId="0" xfId="23" applyFont="1" applyAlignment="1" applyProtection="1">
      <alignment vertical="center"/>
      <protection locked="0"/>
    </xf>
    <xf numFmtId="164" fontId="15" fillId="0" borderId="10" xfId="23" applyFont="1" applyBorder="1" applyAlignment="1" applyProtection="1">
      <alignment horizontal="center" vertical="center" wrapText="1"/>
      <protection locked="0"/>
    </xf>
    <xf numFmtId="166" fontId="15" fillId="0" borderId="10" xfId="20" applyNumberFormat="1" applyFont="1" applyFill="1" applyBorder="1" applyAlignment="1" applyProtection="1">
      <alignment horizontal="center" vertical="center"/>
      <protection locked="0"/>
    </xf>
    <xf numFmtId="167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10" xfId="20" applyNumberFormat="1" applyFont="1" applyFill="1" applyBorder="1" applyAlignment="1" applyProtection="1">
      <alignment horizontal="center" vertical="center"/>
      <protection locked="0"/>
    </xf>
    <xf numFmtId="167" fontId="15" fillId="0" borderId="10" xfId="20" applyNumberFormat="1" applyFont="1" applyFill="1" applyBorder="1" applyAlignment="1" applyProtection="1">
      <alignment horizontal="center" vertical="center"/>
      <protection locked="0"/>
    </xf>
    <xf numFmtId="168" fontId="15" fillId="0" borderId="10" xfId="20" applyNumberFormat="1" applyFont="1" applyFill="1" applyBorder="1" applyAlignment="1" applyProtection="1">
      <alignment horizontal="center" vertical="center"/>
      <protection locked="0"/>
    </xf>
    <xf numFmtId="164" fontId="6" fillId="0" borderId="0" xfId="23" applyFont="1" applyAlignment="1" applyProtection="1">
      <alignment vertical="center"/>
      <protection locked="0"/>
    </xf>
    <xf numFmtId="164" fontId="22" fillId="0" borderId="0" xfId="23" applyFont="1" applyAlignment="1" applyProtection="1">
      <alignment vertical="center"/>
      <protection locked="0"/>
    </xf>
    <xf numFmtId="164" fontId="1" fillId="0" borderId="0" xfId="22" applyFont="1" applyAlignment="1" applyProtection="1">
      <alignment vertical="center"/>
      <protection locked="0"/>
    </xf>
    <xf numFmtId="164" fontId="23" fillId="2" borderId="0" xfId="29" applyFont="1" applyFill="1" applyBorder="1" applyAlignment="1" applyProtection="1">
      <alignment horizontal="center" vertical="top" shrinkToFit="1"/>
      <protection locked="0"/>
    </xf>
    <xf numFmtId="164" fontId="4" fillId="0" borderId="0" xfId="26" applyFont="1" applyAlignment="1" applyProtection="1">
      <alignment vertical="center" wrapText="1"/>
      <protection locked="0"/>
    </xf>
    <xf numFmtId="164" fontId="5" fillId="0" borderId="0" xfId="26" applyFont="1" applyAlignment="1" applyProtection="1">
      <alignment horizontal="right" vertical="center"/>
      <protection locked="0"/>
    </xf>
    <xf numFmtId="164" fontId="1" fillId="0" borderId="0" xfId="26" applyAlignment="1" applyProtection="1">
      <alignment vertical="center"/>
      <protection locked="0"/>
    </xf>
    <xf numFmtId="164" fontId="4" fillId="0" borderId="0" xfId="22" applyFont="1" applyBorder="1" applyAlignment="1" applyProtection="1">
      <alignment horizontal="center" vertical="center" wrapText="1"/>
      <protection locked="0"/>
    </xf>
    <xf numFmtId="164" fontId="6" fillId="0" borderId="0" xfId="26" applyFont="1" applyBorder="1" applyAlignment="1" applyProtection="1">
      <alignment horizontal="center" vertical="center" wrapText="1"/>
      <protection locked="0"/>
    </xf>
    <xf numFmtId="164" fontId="1" fillId="0" borderId="0" xfId="26" applyFont="1" applyAlignment="1" applyProtection="1">
      <alignment vertical="center"/>
      <protection locked="0"/>
    </xf>
    <xf numFmtId="164" fontId="7" fillId="0" borderId="0" xfId="26" applyFont="1" applyBorder="1" applyAlignment="1" applyProtection="1">
      <alignment horizontal="center" vertical="center"/>
      <protection locked="0"/>
    </xf>
    <xf numFmtId="164" fontId="8" fillId="0" borderId="0" xfId="26" applyFont="1" applyAlignment="1" applyProtection="1">
      <alignment vertical="center"/>
      <protection locked="0"/>
    </xf>
    <xf numFmtId="164" fontId="9" fillId="0" borderId="0" xfId="26" applyFont="1" applyBorder="1" applyAlignment="1" applyProtection="1">
      <alignment horizontal="center" vertical="center"/>
      <protection locked="0"/>
    </xf>
    <xf numFmtId="164" fontId="11" fillId="0" borderId="0" xfId="26" applyFont="1" applyAlignment="1" applyProtection="1">
      <alignment vertical="center"/>
      <protection locked="0"/>
    </xf>
    <xf numFmtId="165" fontId="9" fillId="0" borderId="0" xfId="26" applyNumberFormat="1" applyFont="1" applyBorder="1" applyAlignment="1" applyProtection="1">
      <alignment horizontal="right" vertical="center"/>
      <protection locked="0"/>
    </xf>
    <xf numFmtId="164" fontId="12" fillId="0" borderId="0" xfId="26" applyFont="1" applyAlignment="1" applyProtection="1">
      <alignment vertical="center"/>
      <protection locked="0"/>
    </xf>
    <xf numFmtId="164" fontId="12" fillId="0" borderId="0" xfId="26" applyFont="1" applyProtection="1">
      <alignment/>
      <protection locked="0"/>
    </xf>
    <xf numFmtId="164" fontId="12" fillId="0" borderId="0" xfId="26" applyFont="1" applyAlignment="1" applyProtection="1">
      <alignment wrapText="1"/>
      <protection locked="0"/>
    </xf>
    <xf numFmtId="164" fontId="12" fillId="0" borderId="0" xfId="26" applyFont="1" applyAlignment="1" applyProtection="1">
      <alignment shrinkToFit="1"/>
      <protection locked="0"/>
    </xf>
    <xf numFmtId="165" fontId="12" fillId="0" borderId="0" xfId="26" applyNumberFormat="1" applyFont="1" applyProtection="1">
      <alignment/>
      <protection locked="0"/>
    </xf>
    <xf numFmtId="164" fontId="12" fillId="0" borderId="0" xfId="26" applyFont="1" applyBorder="1" applyAlignment="1" applyProtection="1">
      <alignment horizontal="right" vertical="center"/>
      <protection locked="0"/>
    </xf>
    <xf numFmtId="164" fontId="13" fillId="0" borderId="0" xfId="26" applyFont="1" applyProtection="1">
      <alignment/>
      <protection locked="0"/>
    </xf>
    <xf numFmtId="164" fontId="12" fillId="3" borderId="1" xfId="26" applyFont="1" applyFill="1" applyBorder="1" applyAlignment="1" applyProtection="1">
      <alignment horizontal="center" vertical="center" textRotation="90" wrapText="1"/>
      <protection locked="0"/>
    </xf>
    <xf numFmtId="164" fontId="14" fillId="3" borderId="2" xfId="26" applyFont="1" applyFill="1" applyBorder="1" applyAlignment="1" applyProtection="1">
      <alignment horizontal="center" vertical="center" textRotation="90" wrapText="1"/>
      <protection locked="0"/>
    </xf>
    <xf numFmtId="164" fontId="12" fillId="3" borderId="2" xfId="26" applyFont="1" applyFill="1" applyBorder="1" applyAlignment="1" applyProtection="1">
      <alignment horizontal="left" vertical="center" wrapText="1"/>
      <protection locked="0"/>
    </xf>
    <xf numFmtId="164" fontId="12" fillId="3" borderId="2" xfId="26" applyFont="1" applyFill="1" applyBorder="1" applyAlignment="1" applyProtection="1">
      <alignment horizontal="center" vertical="center" wrapText="1"/>
      <protection locked="0"/>
    </xf>
    <xf numFmtId="164" fontId="12" fillId="3" borderId="2" xfId="26" applyFont="1" applyFill="1" applyBorder="1" applyAlignment="1" applyProtection="1">
      <alignment horizontal="center" vertical="center" textRotation="90" wrapText="1"/>
      <protection locked="0"/>
    </xf>
    <xf numFmtId="164" fontId="12" fillId="3" borderId="6" xfId="26" applyFont="1" applyFill="1" applyBorder="1" applyAlignment="1" applyProtection="1">
      <alignment horizontal="center" vertical="center" wrapText="1"/>
      <protection locked="0"/>
    </xf>
    <xf numFmtId="164" fontId="11" fillId="0" borderId="0" xfId="22" applyFont="1" applyAlignment="1" applyProtection="1">
      <alignment vertical="center"/>
      <protection locked="0"/>
    </xf>
    <xf numFmtId="164" fontId="15" fillId="0" borderId="1" xfId="24" applyFont="1" applyBorder="1" applyAlignment="1" applyProtection="1">
      <alignment horizontal="center" vertical="center" wrapText="1"/>
      <protection locked="0"/>
    </xf>
    <xf numFmtId="164" fontId="7" fillId="0" borderId="2" xfId="26" applyFont="1" applyFill="1" applyBorder="1" applyAlignment="1" applyProtection="1">
      <alignment horizontal="center" vertical="center"/>
      <protection locked="0"/>
    </xf>
    <xf numFmtId="164" fontId="15" fillId="0" borderId="2" xfId="22" applyFont="1" applyBorder="1" applyAlignment="1" applyProtection="1">
      <alignment horizontal="center" vertical="center" wrapText="1"/>
      <protection locked="0"/>
    </xf>
    <xf numFmtId="164" fontId="15" fillId="0" borderId="11" xfId="22" applyFont="1" applyBorder="1" applyAlignment="1" applyProtection="1">
      <alignment horizontal="center" vertical="center" wrapText="1"/>
      <protection locked="0"/>
    </xf>
    <xf numFmtId="164" fontId="12" fillId="0" borderId="6" xfId="22" applyFont="1" applyBorder="1" applyAlignment="1" applyProtection="1">
      <alignment horizontal="center" vertical="center" wrapText="1"/>
      <protection locked="0"/>
    </xf>
    <xf numFmtId="164" fontId="21" fillId="0" borderId="0" xfId="22" applyFont="1" applyAlignment="1" applyProtection="1">
      <alignment vertical="center"/>
      <protection locked="0"/>
    </xf>
    <xf numFmtId="164" fontId="15" fillId="0" borderId="10" xfId="22" applyFont="1" applyBorder="1" applyAlignment="1" applyProtection="1">
      <alignment horizontal="center" vertical="center" wrapText="1"/>
      <protection locked="0"/>
    </xf>
    <xf numFmtId="164" fontId="12" fillId="0" borderId="0" xfId="27" applyFont="1" applyBorder="1" applyAlignment="1" applyProtection="1">
      <alignment horizontal="right" vertical="center"/>
      <protection locked="0"/>
    </xf>
    <xf numFmtId="164" fontId="15" fillId="3" borderId="12" xfId="20" applyFont="1" applyFill="1" applyBorder="1" applyAlignment="1" applyProtection="1">
      <alignment horizontal="right" vertical="center"/>
      <protection locked="0"/>
    </xf>
    <xf numFmtId="164" fontId="16" fillId="3" borderId="0" xfId="20" applyFont="1" applyFill="1" applyBorder="1" applyAlignment="1" applyProtection="1">
      <alignment horizontal="center" vertical="center"/>
      <protection locked="0"/>
    </xf>
    <xf numFmtId="164" fontId="15" fillId="3" borderId="0" xfId="20" applyFont="1" applyFill="1" applyBorder="1" applyAlignment="1" applyProtection="1">
      <alignment vertical="center"/>
      <protection locked="0"/>
    </xf>
    <xf numFmtId="164" fontId="15" fillId="3" borderId="0" xfId="20" applyFont="1" applyFill="1" applyBorder="1" applyAlignment="1" applyProtection="1">
      <alignment horizontal="right" vertical="center"/>
      <protection locked="0"/>
    </xf>
    <xf numFmtId="164" fontId="15" fillId="3" borderId="0" xfId="20" applyFont="1" applyFill="1" applyBorder="1" applyAlignment="1" applyProtection="1">
      <alignment horizontal="center" vertical="center"/>
      <protection locked="0"/>
    </xf>
    <xf numFmtId="166" fontId="16" fillId="3" borderId="13" xfId="20" applyNumberFormat="1" applyFont="1" applyFill="1" applyBorder="1" applyAlignment="1" applyProtection="1">
      <alignment horizontal="center" vertical="center"/>
      <protection locked="0"/>
    </xf>
    <xf numFmtId="167" fontId="18" fillId="3" borderId="14" xfId="0" applyNumberFormat="1" applyFont="1" applyFill="1" applyBorder="1" applyAlignment="1" applyProtection="1">
      <alignment horizontal="center" vertical="center" wrapText="1"/>
      <protection locked="0"/>
    </xf>
    <xf numFmtId="168" fontId="15" fillId="0" borderId="2" xfId="20" applyNumberFormat="1" applyFont="1" applyFill="1" applyBorder="1" applyAlignment="1" applyProtection="1">
      <alignment horizontal="center" vertical="center" wrapText="1"/>
      <protection locked="0"/>
    </xf>
    <xf numFmtId="167" fontId="20" fillId="4" borderId="15" xfId="0" applyNumberFormat="1" applyFont="1" applyFill="1" applyBorder="1" applyAlignment="1" applyProtection="1">
      <alignment horizontal="center" vertical="center"/>
      <protection locked="0"/>
    </xf>
    <xf numFmtId="164" fontId="15" fillId="0" borderId="16" xfId="22" applyFont="1" applyBorder="1" applyAlignment="1" applyProtection="1">
      <alignment horizontal="center" vertical="center" wrapText="1"/>
      <protection locked="0"/>
    </xf>
    <xf numFmtId="166" fontId="15" fillId="0" borderId="16" xfId="20" applyNumberFormat="1" applyFont="1" applyFill="1" applyBorder="1" applyAlignment="1" applyProtection="1">
      <alignment horizontal="center" vertical="center"/>
      <protection locked="0"/>
    </xf>
    <xf numFmtId="167" fontId="15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15" fillId="0" borderId="16" xfId="20" applyNumberFormat="1" applyFont="1" applyFill="1" applyBorder="1" applyAlignment="1" applyProtection="1">
      <alignment horizontal="center" vertical="center"/>
      <protection locked="0"/>
    </xf>
    <xf numFmtId="168" fontId="15" fillId="0" borderId="16" xfId="20" applyNumberFormat="1" applyFont="1" applyFill="1" applyBorder="1" applyAlignment="1" applyProtection="1">
      <alignment horizontal="center" vertical="center"/>
      <protection locked="0"/>
    </xf>
    <xf numFmtId="164" fontId="20" fillId="0" borderId="2" xfId="30" applyFont="1" applyBorder="1" applyAlignment="1" applyProtection="1">
      <alignment horizontal="left" vertical="center" wrapText="1"/>
      <protection locked="0"/>
    </xf>
    <xf numFmtId="164" fontId="16" fillId="0" borderId="0" xfId="27" applyFont="1" applyAlignment="1" applyProtection="1">
      <alignment vertical="center" wrapText="1"/>
      <protection locked="0"/>
    </xf>
    <xf numFmtId="164" fontId="12" fillId="3" borderId="15" xfId="27" applyFont="1" applyFill="1" applyBorder="1" applyAlignment="1" applyProtection="1">
      <alignment horizontal="center" vertical="center" wrapText="1"/>
      <protection locked="0"/>
    </xf>
    <xf numFmtId="164" fontId="15" fillId="3" borderId="17" xfId="20" applyFont="1" applyFill="1" applyBorder="1" applyAlignment="1" applyProtection="1">
      <alignment horizontal="right" vertical="center"/>
      <protection locked="0"/>
    </xf>
    <xf numFmtId="164" fontId="16" fillId="3" borderId="18" xfId="20" applyFont="1" applyFill="1" applyBorder="1" applyAlignment="1" applyProtection="1">
      <alignment horizontal="center" vertical="center"/>
      <protection locked="0"/>
    </xf>
    <xf numFmtId="164" fontId="15" fillId="3" borderId="18" xfId="20" applyFont="1" applyFill="1" applyBorder="1" applyAlignment="1" applyProtection="1">
      <alignment vertical="center"/>
      <protection locked="0"/>
    </xf>
    <xf numFmtId="164" fontId="15" fillId="3" borderId="18" xfId="20" applyFont="1" applyFill="1" applyBorder="1" applyAlignment="1" applyProtection="1">
      <alignment horizontal="right" vertical="center"/>
      <protection locked="0"/>
    </xf>
    <xf numFmtId="166" fontId="17" fillId="3" borderId="15" xfId="20" applyNumberFormat="1" applyFont="1" applyFill="1" applyBorder="1" applyAlignment="1" applyProtection="1">
      <alignment horizontal="center" vertical="center" wrapText="1"/>
      <protection locked="0"/>
    </xf>
    <xf numFmtId="164" fontId="15" fillId="3" borderId="19" xfId="20" applyFont="1" applyFill="1" applyBorder="1" applyAlignment="1" applyProtection="1">
      <alignment horizontal="center" vertical="center" wrapText="1"/>
      <protection locked="0"/>
    </xf>
    <xf numFmtId="167" fontId="15" fillId="3" borderId="20" xfId="0" applyNumberFormat="1" applyFont="1" applyFill="1" applyBorder="1" applyAlignment="1" applyProtection="1">
      <alignment horizontal="center" vertical="center" wrapText="1"/>
      <protection locked="0"/>
    </xf>
    <xf numFmtId="167" fontId="15" fillId="3" borderId="19" xfId="20" applyNumberFormat="1" applyFont="1" applyFill="1" applyBorder="1" applyAlignment="1" applyProtection="1">
      <alignment horizontal="center" vertical="center" wrapText="1"/>
      <protection locked="0"/>
    </xf>
    <xf numFmtId="168" fontId="15" fillId="3" borderId="19" xfId="20" applyNumberFormat="1" applyFont="1" applyFill="1" applyBorder="1" applyAlignment="1" applyProtection="1">
      <alignment horizontal="center" vertical="center" wrapText="1"/>
      <protection locked="0"/>
    </xf>
    <xf numFmtId="164" fontId="12" fillId="0" borderId="2" xfId="30" applyFont="1" applyBorder="1" applyAlignment="1" applyProtection="1">
      <alignment vertical="center" wrapText="1"/>
      <protection locked="0"/>
    </xf>
    <xf numFmtId="166" fontId="15" fillId="0" borderId="2" xfId="20" applyNumberFormat="1" applyFont="1" applyFill="1" applyBorder="1" applyAlignment="1" applyProtection="1">
      <alignment horizontal="center" vertical="center"/>
      <protection locked="0"/>
    </xf>
    <xf numFmtId="167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" xfId="20" applyNumberFormat="1" applyFont="1" applyFill="1" applyBorder="1" applyAlignment="1" applyProtection="1">
      <alignment horizontal="center" vertical="center"/>
      <protection locked="0"/>
    </xf>
    <xf numFmtId="167" fontId="15" fillId="0" borderId="2" xfId="20" applyNumberFormat="1" applyFont="1" applyFill="1" applyBorder="1" applyAlignment="1" applyProtection="1">
      <alignment horizontal="center" vertical="center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_Выездка технические1" xfId="22"/>
    <cellStyle name="Обычный_Выездка технические1 2" xfId="23"/>
    <cellStyle name="Обычный_Измайлово-2003" xfId="24"/>
    <cellStyle name="Обычный_Измайлово-2003 2" xfId="25"/>
    <cellStyle name="Обычный_Лист Microsoft Excel" xfId="26"/>
    <cellStyle name="Обычный_Лист Microsoft Excel 2" xfId="27"/>
    <cellStyle name="Обычный_Орел" xfId="28"/>
    <cellStyle name="Обычный_ПРИМЕРЫ ТЕХ.РЕЗУЛЬТАТОВ - Выездка" xfId="29"/>
    <cellStyle name="Обычный_Россия (В) юниоры" xfId="30"/>
    <cellStyle name="Обычный_конкур К" xfId="31"/>
  </cellStyles>
  <dxfs count="1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955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955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0097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133350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IV24"/>
  <sheetViews>
    <sheetView zoomScale="97" zoomScaleNormal="97" workbookViewId="0" topLeftCell="A3">
      <selection activeCell="C18" sqref="C18"/>
    </sheetView>
  </sheetViews>
  <sheetFormatPr defaultColWidth="9.140625" defaultRowHeight="15"/>
  <cols>
    <col min="1" max="1" width="3.7109375" style="1" customWidth="1"/>
    <col min="2" max="2" width="7.7109375" style="1" customWidth="1"/>
    <col min="3" max="3" width="19.140625" style="1" customWidth="1"/>
    <col min="4" max="4" width="7.7109375" style="1" customWidth="1"/>
    <col min="5" max="5" width="25.7109375" style="1" customWidth="1"/>
    <col min="6" max="6" width="7.7109375" style="1" customWidth="1"/>
    <col min="7" max="7" width="12.7109375" style="1" customWidth="1"/>
    <col min="8" max="8" width="16.421875" style="1" customWidth="1"/>
    <col min="9" max="9" width="3.7109375" style="1" customWidth="1"/>
    <col min="10" max="10" width="9.7109375" style="1" customWidth="1"/>
    <col min="11" max="11" width="10.7109375" style="1" customWidth="1"/>
    <col min="12" max="12" width="10.421875" style="1" customWidth="1"/>
    <col min="13" max="16" width="9.7109375" style="1" customWidth="1"/>
    <col min="17" max="17" width="12.57421875" style="1" customWidth="1"/>
    <col min="18" max="18" width="9.7109375" style="1" customWidth="1"/>
    <col min="19" max="19" width="6.7109375" style="1" customWidth="1"/>
    <col min="20" max="16384" width="9.140625" style="1" customWidth="1"/>
  </cols>
  <sheetData>
    <row r="1" spans="1:37" s="3" customFormat="1" ht="15" hidden="1">
      <c r="A1" s="2" t="s">
        <v>0</v>
      </c>
      <c r="C1" s="4"/>
      <c r="D1" s="2" t="s">
        <v>1</v>
      </c>
      <c r="E1" s="4"/>
      <c r="F1" s="2" t="s">
        <v>2</v>
      </c>
      <c r="I1" s="4"/>
      <c r="J1" s="4"/>
      <c r="K1" s="4"/>
      <c r="L1" s="4"/>
      <c r="M1" s="4"/>
      <c r="N1" s="4"/>
      <c r="O1" s="2" t="s">
        <v>3</v>
      </c>
      <c r="P1" s="2" t="s">
        <v>4</v>
      </c>
      <c r="Q1" s="2"/>
      <c r="R1" s="2" t="s">
        <v>5</v>
      </c>
      <c r="U1" s="5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K1" s="7"/>
    </row>
    <row r="2" spans="1:19" s="10" customFormat="1" ht="4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</row>
    <row r="3" spans="1:19" ht="70.5" customHeight="1">
      <c r="A3" s="11" t="s">
        <v>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13" customFormat="1" ht="15.75" customHeight="1">
      <c r="A4" s="12" t="s">
        <v>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s="15" customFormat="1" ht="15.75" customHeight="1">
      <c r="A5" s="14" t="s">
        <v>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s="17" customFormat="1" ht="15.75" customHeight="1">
      <c r="A6" s="16" t="s">
        <v>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s="17" customFormat="1" ht="15.75" customHeight="1">
      <c r="A7" s="18">
        <v>42854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s="25" customFormat="1" ht="15" customHeight="1">
      <c r="A8" s="19" t="s">
        <v>10</v>
      </c>
      <c r="B8" s="20"/>
      <c r="C8" s="21"/>
      <c r="D8" s="21"/>
      <c r="E8" s="21"/>
      <c r="F8" s="21"/>
      <c r="G8" s="22"/>
      <c r="H8" s="20"/>
      <c r="I8" s="20"/>
      <c r="J8" s="20"/>
      <c r="K8" s="20"/>
      <c r="L8" s="20"/>
      <c r="M8" s="20"/>
      <c r="N8" s="20"/>
      <c r="O8" s="20"/>
      <c r="P8" s="20"/>
      <c r="Q8" s="20"/>
      <c r="R8" s="23"/>
      <c r="S8" s="24"/>
    </row>
    <row r="9" spans="1:19" s="39" customFormat="1" ht="15" customHeight="1">
      <c r="A9" s="26" t="s">
        <v>11</v>
      </c>
      <c r="B9" s="27" t="s">
        <v>12</v>
      </c>
      <c r="C9" s="28" t="s">
        <v>13</v>
      </c>
      <c r="D9" s="29" t="s">
        <v>14</v>
      </c>
      <c r="E9" s="28" t="s">
        <v>15</v>
      </c>
      <c r="F9" s="29" t="s">
        <v>14</v>
      </c>
      <c r="G9" s="29" t="s">
        <v>16</v>
      </c>
      <c r="H9" s="29" t="s">
        <v>17</v>
      </c>
      <c r="I9" s="30" t="s">
        <v>18</v>
      </c>
      <c r="J9" s="31" t="s">
        <v>19</v>
      </c>
      <c r="K9" s="32">
        <v>30</v>
      </c>
      <c r="L9" s="33" t="s">
        <v>20</v>
      </c>
      <c r="M9" s="34" t="s">
        <v>21</v>
      </c>
      <c r="N9" s="34"/>
      <c r="O9" s="33">
        <v>1</v>
      </c>
      <c r="P9" s="35" t="s">
        <v>22</v>
      </c>
      <c r="Q9" s="36">
        <v>0.020833333333333332</v>
      </c>
      <c r="R9" s="37" t="s">
        <v>23</v>
      </c>
      <c r="S9" s="38" t="s">
        <v>24</v>
      </c>
    </row>
    <row r="10" spans="1:19" s="39" customFormat="1" ht="15" customHeight="1">
      <c r="A10" s="26"/>
      <c r="B10" s="27"/>
      <c r="C10" s="28"/>
      <c r="D10" s="29"/>
      <c r="E10" s="28"/>
      <c r="F10" s="29"/>
      <c r="G10" s="29"/>
      <c r="H10" s="29"/>
      <c r="I10" s="30"/>
      <c r="J10" s="40" t="s">
        <v>25</v>
      </c>
      <c r="K10" s="41">
        <v>20</v>
      </c>
      <c r="L10" s="42" t="s">
        <v>20</v>
      </c>
      <c r="M10" s="43"/>
      <c r="N10" s="43"/>
      <c r="O10" s="42"/>
      <c r="P10" s="44"/>
      <c r="Q10" s="45"/>
      <c r="R10" s="37"/>
      <c r="S10" s="38"/>
    </row>
    <row r="11" spans="1:19" s="39" customFormat="1" ht="39.75" customHeight="1">
      <c r="A11" s="26"/>
      <c r="B11" s="27"/>
      <c r="C11" s="28"/>
      <c r="D11" s="29"/>
      <c r="E11" s="28"/>
      <c r="F11" s="29"/>
      <c r="G11" s="29"/>
      <c r="H11" s="29"/>
      <c r="I11" s="30"/>
      <c r="J11" s="46" t="s">
        <v>26</v>
      </c>
      <c r="K11" s="47" t="s">
        <v>27</v>
      </c>
      <c r="L11" s="48" t="s">
        <v>28</v>
      </c>
      <c r="M11" s="48" t="s">
        <v>29</v>
      </c>
      <c r="N11" s="48" t="s">
        <v>30</v>
      </c>
      <c r="O11" s="49" t="s">
        <v>31</v>
      </c>
      <c r="P11" s="49" t="s">
        <v>32</v>
      </c>
      <c r="Q11" s="50" t="s">
        <v>33</v>
      </c>
      <c r="R11" s="37"/>
      <c r="S11" s="38"/>
    </row>
    <row r="12" spans="1:256" ht="23.25" customHeight="1">
      <c r="A12"/>
      <c r="B12"/>
      <c r="C12"/>
      <c r="D12"/>
      <c r="E12"/>
      <c r="F12"/>
      <c r="G12"/>
      <c r="H12" s="51" t="s">
        <v>34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19" s="69" customFormat="1" ht="23.25" customHeight="1">
      <c r="A13" s="52">
        <v>1</v>
      </c>
      <c r="B13" s="53">
        <v>303</v>
      </c>
      <c r="C13" s="54" t="s">
        <v>35</v>
      </c>
      <c r="D13" s="55" t="s">
        <v>36</v>
      </c>
      <c r="E13" s="54" t="s">
        <v>37</v>
      </c>
      <c r="F13" s="56" t="s">
        <v>38</v>
      </c>
      <c r="G13" s="57" t="s">
        <v>39</v>
      </c>
      <c r="H13" s="58" t="s">
        <v>40</v>
      </c>
      <c r="I13" s="59">
        <v>1</v>
      </c>
      <c r="J13" s="60">
        <v>0.42083333333333334</v>
      </c>
      <c r="K13" s="61">
        <v>0.5285648148148148</v>
      </c>
      <c r="L13" s="62">
        <v>0.5305092592592593</v>
      </c>
      <c r="M13" s="62">
        <f>L13-K13</f>
        <v>0.0019444444444445264</v>
      </c>
      <c r="N13" s="63">
        <f>K13-J13</f>
        <v>0.10773148148148143</v>
      </c>
      <c r="O13" s="64">
        <f>$K$9/N13/24</f>
        <v>11.602922217447363</v>
      </c>
      <c r="P13" s="65">
        <f>SUM($K$9:$K$10)/Q13/24</f>
        <v>12.144110106598305</v>
      </c>
      <c r="Q13" s="66">
        <f>SUM(N13:N14)</f>
        <v>0.17155092592592586</v>
      </c>
      <c r="R13" s="67">
        <f>SUM(M13:M14)+Q13</f>
        <v>0.17590277777777769</v>
      </c>
      <c r="S13" s="68"/>
    </row>
    <row r="14" spans="1:19" s="69" customFormat="1" ht="23.25" customHeight="1">
      <c r="A14" s="52"/>
      <c r="B14" s="53"/>
      <c r="C14" s="54"/>
      <c r="D14" s="55"/>
      <c r="E14" s="54"/>
      <c r="F14" s="56"/>
      <c r="G14" s="57"/>
      <c r="H14" s="58"/>
      <c r="I14" s="70">
        <v>2</v>
      </c>
      <c r="J14" s="71">
        <f>L13+$Q$9</f>
        <v>0.5513425925925927</v>
      </c>
      <c r="K14" s="72">
        <v>0.6151620370370371</v>
      </c>
      <c r="L14" s="73">
        <v>0.6175694444444444</v>
      </c>
      <c r="M14" s="71">
        <f>L14-K14</f>
        <v>0.0024074074074073026</v>
      </c>
      <c r="N14" s="74">
        <f>K14-J14</f>
        <v>0.06381944444444443</v>
      </c>
      <c r="O14" s="75">
        <f>$K$10/N14/24</f>
        <v>13.057671381936892</v>
      </c>
      <c r="P14" s="65"/>
      <c r="Q14" s="66"/>
      <c r="R14" s="67"/>
      <c r="S14" s="68"/>
    </row>
    <row r="15" spans="1:19" s="69" customFormat="1" ht="23.25" customHeight="1">
      <c r="A15" s="52">
        <v>2</v>
      </c>
      <c r="B15" s="53">
        <v>301</v>
      </c>
      <c r="C15" s="54" t="s">
        <v>41</v>
      </c>
      <c r="D15" s="55" t="s">
        <v>42</v>
      </c>
      <c r="E15" s="54" t="s">
        <v>43</v>
      </c>
      <c r="F15" s="56" t="s">
        <v>44</v>
      </c>
      <c r="G15" s="57" t="s">
        <v>45</v>
      </c>
      <c r="H15" s="58" t="s">
        <v>40</v>
      </c>
      <c r="I15" s="59">
        <v>1</v>
      </c>
      <c r="J15" s="60">
        <v>0.42083333333333334</v>
      </c>
      <c r="K15" s="61">
        <v>0.528587962962963</v>
      </c>
      <c r="L15" s="62">
        <v>0.5316898148148148</v>
      </c>
      <c r="M15" s="62">
        <f>L15-K15</f>
        <v>0.0031018518518518556</v>
      </c>
      <c r="N15" s="63">
        <f>K15-J15</f>
        <v>0.10775462962962962</v>
      </c>
      <c r="O15" s="64">
        <f>$K$9/N15/24</f>
        <v>11.600429645542429</v>
      </c>
      <c r="P15" s="65">
        <f>SUM($K$9:$K$10)/Q15/24</f>
        <v>12.225769204645793</v>
      </c>
      <c r="Q15" s="66">
        <f>SUM(N15:N16)</f>
        <v>0.17040509259259257</v>
      </c>
      <c r="R15" s="67">
        <f>SUM(M15:M16)+Q15</f>
        <v>0.17621527777777773</v>
      </c>
      <c r="S15" s="68"/>
    </row>
    <row r="16" spans="1:19" s="69" customFormat="1" ht="23.25" customHeight="1">
      <c r="A16" s="52"/>
      <c r="B16" s="53"/>
      <c r="C16" s="54"/>
      <c r="D16" s="55"/>
      <c r="E16" s="54"/>
      <c r="F16" s="56"/>
      <c r="G16" s="57"/>
      <c r="H16" s="58"/>
      <c r="I16" s="70">
        <v>2</v>
      </c>
      <c r="J16" s="71">
        <f>L15+$Q$9</f>
        <v>0.5525231481481482</v>
      </c>
      <c r="K16" s="72">
        <v>0.6151736111111111</v>
      </c>
      <c r="L16" s="73">
        <v>0.6178819444444444</v>
      </c>
      <c r="M16" s="71">
        <f>L16-K16</f>
        <v>0.0027083333333333126</v>
      </c>
      <c r="N16" s="74">
        <f>K16-J16</f>
        <v>0.06265046296296295</v>
      </c>
      <c r="O16" s="75">
        <f>$K$10/N16/24</f>
        <v>13.301311657121746</v>
      </c>
      <c r="P16" s="65"/>
      <c r="Q16" s="66"/>
      <c r="R16" s="67"/>
      <c r="S16" s="68"/>
    </row>
    <row r="17" spans="1:256" ht="23.25" customHeight="1">
      <c r="A17"/>
      <c r="B17"/>
      <c r="C17"/>
      <c r="D17"/>
      <c r="E17"/>
      <c r="F17"/>
      <c r="G17"/>
      <c r="H17" s="51" t="s">
        <v>46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19" s="69" customFormat="1" ht="23.25" customHeight="1">
      <c r="A18" s="52">
        <v>1</v>
      </c>
      <c r="B18" s="53">
        <v>302</v>
      </c>
      <c r="C18" s="54" t="s">
        <v>47</v>
      </c>
      <c r="D18" s="55" t="s">
        <v>48</v>
      </c>
      <c r="E18" s="54" t="s">
        <v>49</v>
      </c>
      <c r="F18" s="56" t="s">
        <v>50</v>
      </c>
      <c r="G18" s="57" t="s">
        <v>51</v>
      </c>
      <c r="H18" s="58" t="s">
        <v>40</v>
      </c>
      <c r="I18" s="59">
        <v>1</v>
      </c>
      <c r="J18" s="60">
        <v>0.42083333333333334</v>
      </c>
      <c r="K18" s="61">
        <v>0.5286111111111111</v>
      </c>
      <c r="L18" s="62">
        <v>0.5311226851851852</v>
      </c>
      <c r="M18" s="62">
        <f>L18-K18</f>
        <v>0.0025115740740740966</v>
      </c>
      <c r="N18" s="63">
        <f>K18-J18</f>
        <v>0.1077777777777778</v>
      </c>
      <c r="O18" s="64">
        <f>$K$9/N18/24</f>
        <v>11.597938144329895</v>
      </c>
      <c r="P18" s="65">
        <f>SUM($K$9:$K$10)/Q18/24</f>
        <v>12.181916621548465</v>
      </c>
      <c r="Q18" s="66">
        <f>SUM(N18:N19)</f>
        <v>0.1710185185185184</v>
      </c>
      <c r="R18" s="67">
        <f>SUM(M18:M19)+Q18</f>
        <v>0.17601851851851852</v>
      </c>
      <c r="S18" s="68"/>
    </row>
    <row r="19" spans="1:19" s="69" customFormat="1" ht="23.25" customHeight="1">
      <c r="A19" s="52"/>
      <c r="B19" s="53"/>
      <c r="C19" s="54"/>
      <c r="D19" s="55"/>
      <c r="E19" s="54"/>
      <c r="F19" s="56"/>
      <c r="G19" s="57"/>
      <c r="H19" s="58"/>
      <c r="I19" s="70">
        <v>2</v>
      </c>
      <c r="J19" s="71">
        <f>L18+$Q$9</f>
        <v>0.5519560185185186</v>
      </c>
      <c r="K19" s="72">
        <v>0.6151967592592592</v>
      </c>
      <c r="L19" s="73">
        <v>0.6176851851851852</v>
      </c>
      <c r="M19" s="71">
        <f>L19-K19</f>
        <v>0.002488425925926019</v>
      </c>
      <c r="N19" s="74">
        <f>K19-J19</f>
        <v>0.0632407407407406</v>
      </c>
      <c r="O19" s="75">
        <f>$K$10/N19/24</f>
        <v>13.177159590043955</v>
      </c>
      <c r="P19" s="65"/>
      <c r="Q19" s="66"/>
      <c r="R19" s="67"/>
      <c r="S19" s="68"/>
    </row>
    <row r="20" spans="1:256" ht="23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3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3" spans="1:17" ht="30" customHeight="1">
      <c r="A23" s="76"/>
      <c r="B23" s="76"/>
      <c r="D23" s="76"/>
      <c r="E23" s="76" t="s">
        <v>52</v>
      </c>
      <c r="F23" s="77"/>
      <c r="I23" s="1" t="s">
        <v>53</v>
      </c>
      <c r="L23" s="76"/>
      <c r="M23" s="76"/>
      <c r="N23" s="76"/>
      <c r="O23" s="76"/>
      <c r="P23" s="76"/>
      <c r="Q23" s="76"/>
    </row>
    <row r="24" spans="1:17" ht="30" customHeight="1">
      <c r="A24" s="76"/>
      <c r="B24" s="76"/>
      <c r="D24" s="76"/>
      <c r="E24" s="76" t="s">
        <v>54</v>
      </c>
      <c r="F24" s="77"/>
      <c r="I24" s="76" t="s">
        <v>55</v>
      </c>
      <c r="J24" s="76"/>
      <c r="K24" s="76"/>
      <c r="L24" s="76"/>
      <c r="M24" s="76"/>
      <c r="N24" s="76"/>
      <c r="O24" s="76"/>
      <c r="P24" s="76"/>
      <c r="Q24" s="76"/>
    </row>
  </sheetData>
  <sheetProtection selectLockedCells="1" selectUnlockedCells="1"/>
  <mergeCells count="53">
    <mergeCell ref="A3:S3"/>
    <mergeCell ref="A4:S4"/>
    <mergeCell ref="A5:S5"/>
    <mergeCell ref="A6:S6"/>
    <mergeCell ref="A7:S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M9:N9"/>
    <mergeCell ref="R9:R11"/>
    <mergeCell ref="S9:S11"/>
    <mergeCell ref="A13:A14"/>
    <mergeCell ref="B13:B14"/>
    <mergeCell ref="C13:C14"/>
    <mergeCell ref="D13:D14"/>
    <mergeCell ref="E13:E14"/>
    <mergeCell ref="F13:F14"/>
    <mergeCell ref="G13:G14"/>
    <mergeCell ref="H13:H14"/>
    <mergeCell ref="P13:P14"/>
    <mergeCell ref="Q13:Q14"/>
    <mergeCell ref="R13:R14"/>
    <mergeCell ref="S13:S14"/>
    <mergeCell ref="A15:A16"/>
    <mergeCell ref="B15:B16"/>
    <mergeCell ref="C15:C16"/>
    <mergeCell ref="D15:D16"/>
    <mergeCell ref="E15:E16"/>
    <mergeCell ref="F15:F16"/>
    <mergeCell ref="G15:G16"/>
    <mergeCell ref="H15:H16"/>
    <mergeCell ref="P15:P16"/>
    <mergeCell ref="Q15:Q16"/>
    <mergeCell ref="R15:R16"/>
    <mergeCell ref="S15:S16"/>
    <mergeCell ref="A18:A19"/>
    <mergeCell ref="B18:B19"/>
    <mergeCell ref="C18:C19"/>
    <mergeCell ref="D18:D19"/>
    <mergeCell ref="E18:E19"/>
    <mergeCell ref="F18:F19"/>
    <mergeCell ref="G18:G19"/>
    <mergeCell ref="H18:H19"/>
    <mergeCell ref="P18:P19"/>
    <mergeCell ref="Q18:Q19"/>
    <mergeCell ref="R18:R19"/>
    <mergeCell ref="S18:S19"/>
  </mergeCells>
  <conditionalFormatting sqref="M13:M16 M18:M19">
    <cfRule type="cellIs" priority="1" dxfId="0" operator="greaterThan" stopIfTrue="1">
      <formula>0.0138888888888889</formula>
    </cfRule>
  </conditionalFormatting>
  <conditionalFormatting sqref="O13:O16 O18:O19">
    <cfRule type="cellIs" priority="2" dxfId="0" operator="greaterThan" stopIfTrue="1">
      <formula>16</formula>
    </cfRule>
  </conditionalFormatting>
  <conditionalFormatting sqref="P13:P16 P18:P19">
    <cfRule type="cellIs" priority="3" dxfId="0" operator="greaterThan" stopIfTrue="1">
      <formula>16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&amp;R© Комитет по ДКП ФКСР, 2015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V27"/>
  <sheetViews>
    <sheetView zoomScale="97" zoomScaleNormal="97" workbookViewId="0" topLeftCell="A1">
      <selection activeCell="E20" sqref="E20"/>
    </sheetView>
  </sheetViews>
  <sheetFormatPr defaultColWidth="9.140625" defaultRowHeight="15"/>
  <cols>
    <col min="1" max="1" width="3.7109375" style="78" customWidth="1"/>
    <col min="2" max="2" width="4.7109375" style="78" customWidth="1"/>
    <col min="3" max="3" width="15.7109375" style="78" customWidth="1"/>
    <col min="4" max="4" width="7.7109375" style="78" customWidth="1"/>
    <col min="5" max="5" width="27.00390625" style="78" customWidth="1"/>
    <col min="6" max="6" width="7.7109375" style="78" customWidth="1"/>
    <col min="7" max="7" width="12.7109375" style="78" customWidth="1"/>
    <col min="8" max="8" width="15.57421875" style="78" customWidth="1"/>
    <col min="9" max="9" width="3.7109375" style="78" customWidth="1"/>
    <col min="10" max="10" width="9.7109375" style="78" customWidth="1"/>
    <col min="11" max="11" width="10.7109375" style="78" customWidth="1"/>
    <col min="12" max="16" width="9.7109375" style="78" customWidth="1"/>
    <col min="17" max="17" width="12.00390625" style="78" customWidth="1"/>
    <col min="18" max="18" width="6.7109375" style="78" customWidth="1"/>
    <col min="19" max="16384" width="9.140625" style="78" customWidth="1"/>
  </cols>
  <sheetData>
    <row r="1" spans="1:37" s="3" customFormat="1" ht="15" hidden="1">
      <c r="A1" s="2" t="s">
        <v>0</v>
      </c>
      <c r="C1" s="4"/>
      <c r="D1" s="2" t="s">
        <v>1</v>
      </c>
      <c r="E1" s="4"/>
      <c r="F1" s="2" t="s">
        <v>2</v>
      </c>
      <c r="H1" s="4"/>
      <c r="I1" s="4"/>
      <c r="J1" s="4"/>
      <c r="K1" s="4"/>
      <c r="L1" s="4"/>
      <c r="M1" s="4"/>
      <c r="N1" s="4"/>
      <c r="O1" s="2" t="s">
        <v>3</v>
      </c>
      <c r="P1" s="2" t="s">
        <v>4</v>
      </c>
      <c r="Q1" s="2" t="s">
        <v>5</v>
      </c>
      <c r="R1" s="79"/>
      <c r="U1" s="5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K1" s="7"/>
    </row>
    <row r="2" spans="1:18" s="82" customFormat="1" ht="4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1"/>
    </row>
    <row r="3" spans="1:18" ht="72" customHeight="1">
      <c r="A3" s="83" t="s">
        <v>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18" s="85" customFormat="1" ht="15.75" customHeight="1">
      <c r="A4" s="84" t="s">
        <v>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</row>
    <row r="5" spans="1:18" s="87" customFormat="1" ht="15.75" customHeight="1">
      <c r="A5" s="86" t="s">
        <v>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</row>
    <row r="6" spans="1:18" s="89" customFormat="1" ht="15.75" customHeight="1">
      <c r="A6" s="88" t="s">
        <v>56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18" s="89" customFormat="1" ht="15.75" customHeight="1">
      <c r="A7" s="90">
        <v>42854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</row>
    <row r="8" spans="1:18" s="97" customFormat="1" ht="15" customHeight="1">
      <c r="A8" s="91" t="s">
        <v>10</v>
      </c>
      <c r="B8" s="92"/>
      <c r="C8" s="93"/>
      <c r="D8" s="93"/>
      <c r="E8" s="93"/>
      <c r="F8" s="93"/>
      <c r="G8" s="94"/>
      <c r="H8" s="92"/>
      <c r="I8" s="92"/>
      <c r="J8" s="92"/>
      <c r="K8" s="92"/>
      <c r="L8" s="92"/>
      <c r="M8" s="92"/>
      <c r="N8" s="92"/>
      <c r="O8" s="92"/>
      <c r="P8" s="92"/>
      <c r="Q8" s="95"/>
      <c r="R8" s="96"/>
    </row>
    <row r="9" spans="1:18" s="104" customFormat="1" ht="15" customHeight="1">
      <c r="A9" s="98" t="s">
        <v>11</v>
      </c>
      <c r="B9" s="99" t="s">
        <v>12</v>
      </c>
      <c r="C9" s="100" t="s">
        <v>13</v>
      </c>
      <c r="D9" s="101" t="s">
        <v>14</v>
      </c>
      <c r="E9" s="100" t="s">
        <v>15</v>
      </c>
      <c r="F9" s="101" t="s">
        <v>14</v>
      </c>
      <c r="G9" s="101" t="s">
        <v>16</v>
      </c>
      <c r="H9" s="101" t="s">
        <v>17</v>
      </c>
      <c r="I9" s="102" t="s">
        <v>18</v>
      </c>
      <c r="J9" s="31" t="s">
        <v>19</v>
      </c>
      <c r="K9" s="32">
        <v>20</v>
      </c>
      <c r="L9" s="33" t="s">
        <v>20</v>
      </c>
      <c r="M9" s="34" t="s">
        <v>21</v>
      </c>
      <c r="N9" s="34"/>
      <c r="O9" s="33">
        <v>1</v>
      </c>
      <c r="P9" s="35" t="s">
        <v>22</v>
      </c>
      <c r="Q9" s="36">
        <v>0.020833333333333332</v>
      </c>
      <c r="R9" s="103" t="s">
        <v>24</v>
      </c>
    </row>
    <row r="10" spans="1:18" s="104" customFormat="1" ht="15" customHeight="1">
      <c r="A10" s="98"/>
      <c r="B10" s="99"/>
      <c r="C10" s="100"/>
      <c r="D10" s="101"/>
      <c r="E10" s="100"/>
      <c r="F10" s="101"/>
      <c r="G10" s="101"/>
      <c r="H10" s="101"/>
      <c r="I10" s="102"/>
      <c r="J10" s="40" t="s">
        <v>25</v>
      </c>
      <c r="K10" s="41">
        <v>20</v>
      </c>
      <c r="L10" s="42" t="s">
        <v>20</v>
      </c>
      <c r="M10" s="43"/>
      <c r="N10" s="43"/>
      <c r="O10" s="42"/>
      <c r="P10" s="44"/>
      <c r="Q10" s="45"/>
      <c r="R10" s="103"/>
    </row>
    <row r="11" spans="1:18" s="104" customFormat="1" ht="39.75" customHeight="1">
      <c r="A11" s="98"/>
      <c r="B11" s="99"/>
      <c r="C11" s="100"/>
      <c r="D11" s="101"/>
      <c r="E11" s="100"/>
      <c r="F11" s="101"/>
      <c r="G11" s="101"/>
      <c r="H11" s="101"/>
      <c r="I11" s="102"/>
      <c r="J11" s="46" t="s">
        <v>26</v>
      </c>
      <c r="K11" s="47" t="s">
        <v>27</v>
      </c>
      <c r="L11" s="48" t="s">
        <v>28</v>
      </c>
      <c r="M11" s="48" t="s">
        <v>29</v>
      </c>
      <c r="N11" s="48" t="s">
        <v>30</v>
      </c>
      <c r="O11" s="49" t="s">
        <v>31</v>
      </c>
      <c r="P11" s="49" t="s">
        <v>32</v>
      </c>
      <c r="Q11" s="50" t="s">
        <v>33</v>
      </c>
      <c r="R11" s="103"/>
    </row>
    <row r="12" spans="1:18" s="110" customFormat="1" ht="23.25" customHeight="1">
      <c r="A12" s="105">
        <v>1</v>
      </c>
      <c r="B12" s="106">
        <v>10</v>
      </c>
      <c r="C12" s="54" t="s">
        <v>57</v>
      </c>
      <c r="D12" s="55" t="s">
        <v>58</v>
      </c>
      <c r="E12" s="54" t="s">
        <v>59</v>
      </c>
      <c r="F12" s="55" t="s">
        <v>60</v>
      </c>
      <c r="G12" s="57" t="s">
        <v>61</v>
      </c>
      <c r="H12" s="107" t="s">
        <v>62</v>
      </c>
      <c r="I12" s="108">
        <v>1</v>
      </c>
      <c r="J12" s="60">
        <v>0.4701388888888889</v>
      </c>
      <c r="K12" s="61">
        <v>0.5196412037037037</v>
      </c>
      <c r="L12" s="62">
        <v>0.5237962962962963</v>
      </c>
      <c r="M12" s="62">
        <f>L12-K12</f>
        <v>0.004155092592592613</v>
      </c>
      <c r="N12" s="63">
        <f>L12-J12</f>
        <v>0.05365740740740743</v>
      </c>
      <c r="O12" s="64">
        <f>$K$9/N12/24</f>
        <v>15.530629853321821</v>
      </c>
      <c r="P12" s="65">
        <f>SUM($K$9:$K$10)/Q12/24</f>
        <v>16.94516356789833</v>
      </c>
      <c r="Q12" s="67">
        <f>SUM(N12:N13)</f>
        <v>0.09835648148148146</v>
      </c>
      <c r="R12" s="109">
        <v>3</v>
      </c>
    </row>
    <row r="13" spans="1:18" s="110" customFormat="1" ht="23.25" customHeight="1">
      <c r="A13" s="105"/>
      <c r="B13" s="106"/>
      <c r="C13" s="54"/>
      <c r="D13" s="55"/>
      <c r="E13" s="54"/>
      <c r="F13" s="55"/>
      <c r="G13" s="57"/>
      <c r="H13" s="107"/>
      <c r="I13" s="111">
        <v>2</v>
      </c>
      <c r="J13" s="71">
        <f>L12+$Q$9</f>
        <v>0.5446296296296297</v>
      </c>
      <c r="K13" s="72">
        <v>0.5893287037037037</v>
      </c>
      <c r="L13" s="71">
        <v>0.6003819444444445</v>
      </c>
      <c r="M13" s="71">
        <f>L13-K13</f>
        <v>0.011053240740740766</v>
      </c>
      <c r="N13" s="74">
        <f>K13-J13</f>
        <v>0.04469907407407403</v>
      </c>
      <c r="O13" s="75">
        <f>$K$10/N13/24</f>
        <v>18.64319005696532</v>
      </c>
      <c r="P13" s="65"/>
      <c r="Q13" s="67"/>
      <c r="R13" s="109"/>
    </row>
    <row r="14" spans="1:18" s="110" customFormat="1" ht="23.25" customHeight="1">
      <c r="A14" s="105">
        <v>2</v>
      </c>
      <c r="B14" s="106">
        <v>4</v>
      </c>
      <c r="C14" s="54" t="s">
        <v>63</v>
      </c>
      <c r="D14" s="55" t="s">
        <v>64</v>
      </c>
      <c r="E14" s="54" t="s">
        <v>65</v>
      </c>
      <c r="F14" s="55" t="s">
        <v>66</v>
      </c>
      <c r="G14" s="57" t="s">
        <v>67</v>
      </c>
      <c r="H14" s="107" t="s">
        <v>40</v>
      </c>
      <c r="I14" s="108">
        <v>1</v>
      </c>
      <c r="J14" s="60">
        <v>0.47152777777777777</v>
      </c>
      <c r="K14" s="61">
        <v>0.5304976851851851</v>
      </c>
      <c r="L14" s="62">
        <v>0.5357060185185185</v>
      </c>
      <c r="M14" s="62">
        <f>L14-K14</f>
        <v>0.00520833333333337</v>
      </c>
      <c r="N14" s="63">
        <f>L14-J14</f>
        <v>0.06417824074074074</v>
      </c>
      <c r="O14" s="64">
        <f>$K$9/N14/24</f>
        <v>12.984670874661857</v>
      </c>
      <c r="P14" s="65">
        <f>SUM($K$9:$K$10)/Q14/24</f>
        <v>13.573381091526068</v>
      </c>
      <c r="Q14" s="67">
        <f>SUM(N14:N15)</f>
        <v>0.1227893518518518</v>
      </c>
      <c r="R14" s="109"/>
    </row>
    <row r="15" spans="1:18" s="110" customFormat="1" ht="23.25" customHeight="1">
      <c r="A15" s="105"/>
      <c r="B15" s="106"/>
      <c r="C15" s="54"/>
      <c r="D15" s="55"/>
      <c r="E15" s="54"/>
      <c r="F15" s="55"/>
      <c r="G15" s="57"/>
      <c r="H15" s="107"/>
      <c r="I15" s="111">
        <v>2</v>
      </c>
      <c r="J15" s="71">
        <f>L14+$Q$9</f>
        <v>0.5565393518518519</v>
      </c>
      <c r="K15" s="72">
        <v>0.6151504629629629</v>
      </c>
      <c r="L15" s="71">
        <v>0.6208333333333333</v>
      </c>
      <c r="M15" s="71">
        <f>L15-K15</f>
        <v>0.0056828703703704075</v>
      </c>
      <c r="N15" s="74">
        <f>K15-J15</f>
        <v>0.05861111111111106</v>
      </c>
      <c r="O15" s="75">
        <f>$K$10/N15/24</f>
        <v>14.218009478672998</v>
      </c>
      <c r="P15" s="65"/>
      <c r="Q15" s="67"/>
      <c r="R15" s="109"/>
    </row>
    <row r="16" spans="1:18" s="110" customFormat="1" ht="23.25" customHeight="1">
      <c r="A16" s="105">
        <v>3</v>
      </c>
      <c r="B16" s="106">
        <v>3</v>
      </c>
      <c r="C16" s="54" t="s">
        <v>68</v>
      </c>
      <c r="D16" s="55" t="s">
        <v>69</v>
      </c>
      <c r="E16" s="54" t="s">
        <v>70</v>
      </c>
      <c r="F16" s="56" t="s">
        <v>71</v>
      </c>
      <c r="G16" s="57" t="s">
        <v>72</v>
      </c>
      <c r="H16" s="107" t="s">
        <v>62</v>
      </c>
      <c r="I16" s="108">
        <v>1</v>
      </c>
      <c r="J16" s="60">
        <v>0.4701388888888889</v>
      </c>
      <c r="K16" s="61">
        <v>0.5364583333333334</v>
      </c>
      <c r="L16" s="62">
        <v>0.5432986111111111</v>
      </c>
      <c r="M16" s="62">
        <f>L16-K16</f>
        <v>0.006840277777777737</v>
      </c>
      <c r="N16" s="63">
        <f>L16-J16</f>
        <v>0.07315972222222222</v>
      </c>
      <c r="O16" s="64">
        <f>$K$9/N16/24</f>
        <v>11.390602752728997</v>
      </c>
      <c r="P16" s="65">
        <f>SUM($K$9:$K$10)/Q16/24</f>
        <v>11.338582677165357</v>
      </c>
      <c r="Q16" s="67">
        <f>SUM(N16:N17)</f>
        <v>0.1469907407407407</v>
      </c>
      <c r="R16" s="109"/>
    </row>
    <row r="17" spans="1:18" s="110" customFormat="1" ht="23.25" customHeight="1">
      <c r="A17" s="105"/>
      <c r="B17" s="106"/>
      <c r="C17" s="54"/>
      <c r="D17" s="55"/>
      <c r="E17" s="54"/>
      <c r="F17" s="56"/>
      <c r="G17" s="57"/>
      <c r="H17" s="107"/>
      <c r="I17" s="111">
        <v>2</v>
      </c>
      <c r="J17" s="71">
        <f>L16+$Q$9</f>
        <v>0.5641319444444445</v>
      </c>
      <c r="K17" s="72">
        <v>0.637962962962963</v>
      </c>
      <c r="L17" s="71">
        <v>0.6418171296296297</v>
      </c>
      <c r="M17" s="71">
        <f>L17-K17</f>
        <v>0.003854166666666714</v>
      </c>
      <c r="N17" s="74">
        <f>K17-J17</f>
        <v>0.07383101851851848</v>
      </c>
      <c r="O17" s="75">
        <f>$K$10/N17/24</f>
        <v>11.287035585514978</v>
      </c>
      <c r="P17" s="65"/>
      <c r="Q17" s="67"/>
      <c r="R17" s="109"/>
    </row>
    <row r="18" spans="1:18" s="110" customFormat="1" ht="23.25" customHeight="1">
      <c r="A18" s="105" t="s">
        <v>73</v>
      </c>
      <c r="B18" s="106">
        <v>17</v>
      </c>
      <c r="C18" s="54" t="s">
        <v>74</v>
      </c>
      <c r="D18" s="55" t="s">
        <v>75</v>
      </c>
      <c r="E18" s="54" t="s">
        <v>76</v>
      </c>
      <c r="F18" s="55" t="s">
        <v>77</v>
      </c>
      <c r="G18" s="57" t="s">
        <v>78</v>
      </c>
      <c r="H18" s="107" t="s">
        <v>79</v>
      </c>
      <c r="I18" s="108">
        <v>1</v>
      </c>
      <c r="J18" s="60">
        <v>0.46875</v>
      </c>
      <c r="K18" s="61">
        <v>0.5249421296296296</v>
      </c>
      <c r="L18" s="62">
        <v>0.5280092592592592</v>
      </c>
      <c r="M18" s="62">
        <f>L18-K18</f>
        <v>0.003067129629629628</v>
      </c>
      <c r="N18" s="63">
        <f>L18-J18</f>
        <v>0.059259259259259234</v>
      </c>
      <c r="O18" s="64">
        <f>$K$9/N18/24</f>
        <v>14.062500000000007</v>
      </c>
      <c r="P18" s="65">
        <f>SUM($K$9:$K$10)/Q18/24</f>
        <v>15.06906655504396</v>
      </c>
      <c r="Q18" s="67">
        <f>SUM(N18:N19)</f>
        <v>0.11060185185185178</v>
      </c>
      <c r="R18" s="109"/>
    </row>
    <row r="19" spans="1:18" s="110" customFormat="1" ht="23.25" customHeight="1">
      <c r="A19" s="105"/>
      <c r="B19" s="106"/>
      <c r="C19" s="54"/>
      <c r="D19" s="55"/>
      <c r="E19" s="54"/>
      <c r="F19" s="55"/>
      <c r="G19" s="57"/>
      <c r="H19" s="107"/>
      <c r="I19" s="111">
        <v>2</v>
      </c>
      <c r="J19" s="71">
        <f>L18+$Q$9</f>
        <v>0.5488425925925926</v>
      </c>
      <c r="K19" s="72">
        <v>0.6001851851851852</v>
      </c>
      <c r="L19" s="71">
        <v>0.6053472222222223</v>
      </c>
      <c r="M19" s="71">
        <f>L19-K19</f>
        <v>0.005162037037037104</v>
      </c>
      <c r="N19" s="74">
        <f>K19-J19</f>
        <v>0.05134259259259255</v>
      </c>
      <c r="O19" s="75">
        <f>$K$10/N19/24</f>
        <v>16.230838593327334</v>
      </c>
      <c r="P19" s="65"/>
      <c r="Q19" s="67"/>
      <c r="R19" s="109"/>
    </row>
    <row r="20" spans="1:18" s="110" customFormat="1" ht="23.25" customHeight="1">
      <c r="A20" s="105" t="s">
        <v>73</v>
      </c>
      <c r="B20" s="106">
        <v>18</v>
      </c>
      <c r="C20" s="54" t="s">
        <v>80</v>
      </c>
      <c r="D20" s="55" t="s">
        <v>81</v>
      </c>
      <c r="E20" s="54" t="s">
        <v>82</v>
      </c>
      <c r="F20" s="55" t="s">
        <v>83</v>
      </c>
      <c r="G20" s="57" t="s">
        <v>84</v>
      </c>
      <c r="H20" s="107" t="s">
        <v>79</v>
      </c>
      <c r="I20" s="108">
        <v>1</v>
      </c>
      <c r="J20" s="60">
        <v>0.46875</v>
      </c>
      <c r="K20" s="61">
        <v>0.5249421296296296</v>
      </c>
      <c r="L20" s="62">
        <v>0.5279861111111112</v>
      </c>
      <c r="M20" s="62">
        <f>L20-K20</f>
        <v>0.0030439814814815502</v>
      </c>
      <c r="N20" s="63">
        <f>L20-J20</f>
        <v>0.059236111111111156</v>
      </c>
      <c r="O20" s="64">
        <f>$K$9/N20/24</f>
        <v>14.067995310668218</v>
      </c>
      <c r="P20" s="65">
        <f>SUM($K$9:$K$10)/Q20/24</f>
        <v>15.073798806657605</v>
      </c>
      <c r="Q20" s="67">
        <f>SUM(N20:N21)</f>
        <v>0.11056712962962956</v>
      </c>
      <c r="R20" s="109"/>
    </row>
    <row r="21" spans="1:18" s="110" customFormat="1" ht="23.25" customHeight="1">
      <c r="A21" s="105"/>
      <c r="B21" s="106"/>
      <c r="C21" s="54"/>
      <c r="D21" s="55"/>
      <c r="E21" s="54"/>
      <c r="F21" s="55"/>
      <c r="G21" s="57"/>
      <c r="H21" s="107"/>
      <c r="I21" s="111">
        <v>2</v>
      </c>
      <c r="J21" s="71">
        <f>L20+$Q$9</f>
        <v>0.5488194444444445</v>
      </c>
      <c r="K21" s="72">
        <v>0.6001504629629629</v>
      </c>
      <c r="L21" s="71">
        <v>0.6059027777777778</v>
      </c>
      <c r="M21" s="71">
        <f>L21-K21</f>
        <v>0.005752314814814863</v>
      </c>
      <c r="N21" s="74">
        <f>K21-J21</f>
        <v>0.0513310185185184</v>
      </c>
      <c r="O21" s="75">
        <f>$K$10/N21/24</f>
        <v>16.234498308906463</v>
      </c>
      <c r="P21" s="65"/>
      <c r="Q21" s="67"/>
      <c r="R21" s="109"/>
    </row>
    <row r="25" spans="1:256" ht="23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17" s="1" customFormat="1" ht="30" customHeight="1">
      <c r="A26" s="76"/>
      <c r="B26" s="76"/>
      <c r="D26" s="76"/>
      <c r="E26" s="76" t="s">
        <v>52</v>
      </c>
      <c r="F26" s="77"/>
      <c r="I26" s="1" t="s">
        <v>53</v>
      </c>
      <c r="L26" s="76"/>
      <c r="M26" s="76"/>
      <c r="N26" s="76"/>
      <c r="O26" s="76"/>
      <c r="P26" s="76"/>
      <c r="Q26" s="76"/>
    </row>
    <row r="27" spans="1:17" s="1" customFormat="1" ht="30" customHeight="1">
      <c r="A27" s="76"/>
      <c r="B27" s="76"/>
      <c r="D27" s="76"/>
      <c r="E27" s="76" t="s">
        <v>54</v>
      </c>
      <c r="F27" s="77"/>
      <c r="I27" s="76" t="s">
        <v>55</v>
      </c>
      <c r="J27" s="76"/>
      <c r="K27" s="76"/>
      <c r="L27" s="76"/>
      <c r="M27" s="76"/>
      <c r="N27" s="76"/>
      <c r="O27" s="76"/>
      <c r="P27" s="76"/>
      <c r="Q27" s="76"/>
    </row>
  </sheetData>
  <sheetProtection selectLockedCells="1" selectUnlockedCells="1"/>
  <mergeCells count="71">
    <mergeCell ref="A3:R3"/>
    <mergeCell ref="A4:R4"/>
    <mergeCell ref="A5:R5"/>
    <mergeCell ref="A6:R6"/>
    <mergeCell ref="A7:R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M9:N9"/>
    <mergeCell ref="R9:R11"/>
    <mergeCell ref="A12:A13"/>
    <mergeCell ref="B12:B13"/>
    <mergeCell ref="C12:C13"/>
    <mergeCell ref="D12:D13"/>
    <mergeCell ref="E12:E13"/>
    <mergeCell ref="F12:F13"/>
    <mergeCell ref="G12:G13"/>
    <mergeCell ref="H12:H13"/>
    <mergeCell ref="P12:P13"/>
    <mergeCell ref="Q12:Q13"/>
    <mergeCell ref="R12:R13"/>
    <mergeCell ref="A14:A15"/>
    <mergeCell ref="B14:B15"/>
    <mergeCell ref="C14:C15"/>
    <mergeCell ref="D14:D15"/>
    <mergeCell ref="E14:E15"/>
    <mergeCell ref="F14:F15"/>
    <mergeCell ref="G14:G15"/>
    <mergeCell ref="H14:H15"/>
    <mergeCell ref="P14:P15"/>
    <mergeCell ref="Q14:Q15"/>
    <mergeCell ref="R14:R15"/>
    <mergeCell ref="A16:A17"/>
    <mergeCell ref="B16:B17"/>
    <mergeCell ref="C16:C17"/>
    <mergeCell ref="D16:D17"/>
    <mergeCell ref="E16:E17"/>
    <mergeCell ref="F16:F17"/>
    <mergeCell ref="G16:G17"/>
    <mergeCell ref="H16:H17"/>
    <mergeCell ref="P16:P17"/>
    <mergeCell ref="Q16:Q17"/>
    <mergeCell ref="R16:R17"/>
    <mergeCell ref="A18:A19"/>
    <mergeCell ref="B18:B19"/>
    <mergeCell ref="C18:C19"/>
    <mergeCell ref="D18:D19"/>
    <mergeCell ref="E18:E19"/>
    <mergeCell ref="F18:F19"/>
    <mergeCell ref="G18:G19"/>
    <mergeCell ref="H18:H19"/>
    <mergeCell ref="P18:P19"/>
    <mergeCell ref="Q18:Q19"/>
    <mergeCell ref="R18:R19"/>
    <mergeCell ref="A20:A21"/>
    <mergeCell ref="B20:B21"/>
    <mergeCell ref="C20:C21"/>
    <mergeCell ref="D20:D21"/>
    <mergeCell ref="E20:E21"/>
    <mergeCell ref="F20:F21"/>
    <mergeCell ref="G20:G21"/>
    <mergeCell ref="H20:H21"/>
    <mergeCell ref="P20:P21"/>
    <mergeCell ref="Q20:Q21"/>
    <mergeCell ref="R20:R21"/>
  </mergeCells>
  <conditionalFormatting sqref="M14:M15">
    <cfRule type="cellIs" priority="1" dxfId="0" operator="greaterThan" stopIfTrue="1">
      <formula>0.0138888888888889</formula>
    </cfRule>
  </conditionalFormatting>
  <conditionalFormatting sqref="M12:M13 M16:M21">
    <cfRule type="cellIs" priority="2" dxfId="0" operator="greaterThan" stopIfTrue="1">
      <formula>0.0138888888888889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&amp;R© Комитет по ДКП ФКСР, 2015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IV37"/>
  <sheetViews>
    <sheetView tabSelected="1" zoomScale="97" zoomScaleNormal="97" workbookViewId="0" topLeftCell="A3">
      <selection activeCell="C22" sqref="C22"/>
    </sheetView>
  </sheetViews>
  <sheetFormatPr defaultColWidth="9.140625" defaultRowHeight="15"/>
  <cols>
    <col min="1" max="1" width="3.7109375" style="1" customWidth="1"/>
    <col min="2" max="2" width="4.7109375" style="1" customWidth="1"/>
    <col min="3" max="3" width="15.7109375" style="1" customWidth="1"/>
    <col min="4" max="4" width="7.7109375" style="1" customWidth="1"/>
    <col min="5" max="5" width="25.7109375" style="1" customWidth="1"/>
    <col min="6" max="6" width="7.7109375" style="1" customWidth="1"/>
    <col min="7" max="7" width="13.8515625" style="1" customWidth="1"/>
    <col min="8" max="8" width="16.421875" style="1" customWidth="1"/>
    <col min="9" max="9" width="3.7109375" style="1" customWidth="1"/>
    <col min="10" max="10" width="9.7109375" style="1" customWidth="1"/>
    <col min="11" max="11" width="10.7109375" style="1" customWidth="1"/>
    <col min="12" max="12" width="10.421875" style="1" customWidth="1"/>
    <col min="13" max="16" width="9.7109375" style="1" customWidth="1"/>
    <col min="17" max="17" width="12.28125" style="1" customWidth="1"/>
    <col min="18" max="18" width="9.7109375" style="1" customWidth="1"/>
    <col min="19" max="19" width="6.7109375" style="1" customWidth="1"/>
    <col min="20" max="16384" width="9.140625" style="1" customWidth="1"/>
  </cols>
  <sheetData>
    <row r="1" spans="1:37" s="3" customFormat="1" ht="15" hidden="1">
      <c r="A1" s="2" t="s">
        <v>0</v>
      </c>
      <c r="C1" s="4"/>
      <c r="D1" s="2" t="s">
        <v>1</v>
      </c>
      <c r="E1" s="4"/>
      <c r="F1" s="2" t="s">
        <v>2</v>
      </c>
      <c r="I1" s="4"/>
      <c r="J1" s="4"/>
      <c r="K1" s="4"/>
      <c r="L1" s="4"/>
      <c r="M1" s="4"/>
      <c r="N1" s="4"/>
      <c r="O1" s="2" t="s">
        <v>3</v>
      </c>
      <c r="P1" s="2" t="s">
        <v>4</v>
      </c>
      <c r="Q1" s="2"/>
      <c r="R1" s="2" t="s">
        <v>5</v>
      </c>
      <c r="U1" s="5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K1" s="7"/>
    </row>
    <row r="2" spans="1:19" s="10" customFormat="1" ht="4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</row>
    <row r="3" spans="1:19" ht="62.25" customHeight="1">
      <c r="A3" s="11" t="s">
        <v>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13" customFormat="1" ht="15.75" customHeight="1">
      <c r="A4" s="12" t="s">
        <v>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s="15" customFormat="1" ht="15.75" customHeight="1">
      <c r="A5" s="14" t="s">
        <v>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s="17" customFormat="1" ht="15.75" customHeight="1">
      <c r="A6" s="16" t="s">
        <v>85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s="17" customFormat="1" ht="15.75" customHeight="1">
      <c r="A7" s="18">
        <v>42854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s="25" customFormat="1" ht="15" customHeight="1">
      <c r="A8" s="19" t="s">
        <v>10</v>
      </c>
      <c r="B8" s="20"/>
      <c r="C8" s="21"/>
      <c r="D8" s="21"/>
      <c r="E8" s="21"/>
      <c r="F8" s="21"/>
      <c r="G8" s="22"/>
      <c r="H8" s="20"/>
      <c r="I8" s="20"/>
      <c r="J8" s="20"/>
      <c r="K8" s="20"/>
      <c r="L8" s="20"/>
      <c r="M8" s="20"/>
      <c r="N8" s="20"/>
      <c r="O8" s="20"/>
      <c r="P8" s="20"/>
      <c r="Q8" s="20"/>
      <c r="R8" s="23"/>
      <c r="S8" s="112"/>
    </row>
    <row r="9" spans="1:19" s="39" customFormat="1" ht="15" customHeight="1">
      <c r="A9" s="26" t="s">
        <v>11</v>
      </c>
      <c r="B9" s="27" t="s">
        <v>12</v>
      </c>
      <c r="C9" s="28" t="s">
        <v>13</v>
      </c>
      <c r="D9" s="29" t="s">
        <v>14</v>
      </c>
      <c r="E9" s="28" t="s">
        <v>15</v>
      </c>
      <c r="F9" s="29" t="s">
        <v>14</v>
      </c>
      <c r="G9" s="29" t="s">
        <v>16</v>
      </c>
      <c r="H9" s="29" t="s">
        <v>17</v>
      </c>
      <c r="I9" s="30" t="s">
        <v>18</v>
      </c>
      <c r="J9" s="31" t="s">
        <v>19</v>
      </c>
      <c r="K9" s="32">
        <v>20</v>
      </c>
      <c r="L9" s="33" t="s">
        <v>20</v>
      </c>
      <c r="M9" s="34" t="s">
        <v>21</v>
      </c>
      <c r="N9" s="34"/>
      <c r="O9" s="33">
        <v>1</v>
      </c>
      <c r="P9" s="35" t="s">
        <v>22</v>
      </c>
      <c r="Q9" s="36">
        <v>0.020833333333333332</v>
      </c>
      <c r="R9" s="37" t="s">
        <v>23</v>
      </c>
      <c r="S9" s="38" t="s">
        <v>24</v>
      </c>
    </row>
    <row r="10" spans="1:19" s="39" customFormat="1" ht="15" customHeight="1">
      <c r="A10" s="26"/>
      <c r="B10" s="27"/>
      <c r="C10" s="28"/>
      <c r="D10" s="29"/>
      <c r="E10" s="28"/>
      <c r="F10" s="29"/>
      <c r="G10" s="29"/>
      <c r="H10" s="29"/>
      <c r="I10" s="30"/>
      <c r="J10" s="40" t="s">
        <v>25</v>
      </c>
      <c r="K10" s="41">
        <v>20</v>
      </c>
      <c r="L10" s="42" t="s">
        <v>20</v>
      </c>
      <c r="M10" s="43"/>
      <c r="N10" s="43"/>
      <c r="O10" s="42"/>
      <c r="P10" s="44"/>
      <c r="Q10" s="45"/>
      <c r="R10" s="37"/>
      <c r="S10" s="38"/>
    </row>
    <row r="11" spans="1:19" s="39" customFormat="1" ht="39.75" customHeight="1">
      <c r="A11" s="26"/>
      <c r="B11" s="27"/>
      <c r="C11" s="28"/>
      <c r="D11" s="29"/>
      <c r="E11" s="28"/>
      <c r="F11" s="29"/>
      <c r="G11" s="29"/>
      <c r="H11" s="29"/>
      <c r="I11" s="30"/>
      <c r="J11" s="46" t="s">
        <v>26</v>
      </c>
      <c r="K11" s="47" t="s">
        <v>27</v>
      </c>
      <c r="L11" s="48" t="s">
        <v>28</v>
      </c>
      <c r="M11" s="48" t="s">
        <v>29</v>
      </c>
      <c r="N11" s="48" t="s">
        <v>30</v>
      </c>
      <c r="O11" s="49" t="s">
        <v>31</v>
      </c>
      <c r="P11" s="49" t="s">
        <v>32</v>
      </c>
      <c r="Q11" s="50" t="s">
        <v>33</v>
      </c>
      <c r="R11" s="37"/>
      <c r="S11" s="38"/>
    </row>
    <row r="12" spans="1:19" s="69" customFormat="1" ht="23.25" customHeight="1">
      <c r="A12" s="52">
        <v>1</v>
      </c>
      <c r="B12" s="53">
        <v>7</v>
      </c>
      <c r="C12" s="54" t="s">
        <v>86</v>
      </c>
      <c r="D12" s="55" t="s">
        <v>87</v>
      </c>
      <c r="E12" s="54" t="s">
        <v>88</v>
      </c>
      <c r="F12" s="55" t="s">
        <v>89</v>
      </c>
      <c r="G12" s="57" t="s">
        <v>90</v>
      </c>
      <c r="H12" s="58" t="s">
        <v>79</v>
      </c>
      <c r="I12" s="59">
        <v>1</v>
      </c>
      <c r="J12" s="60">
        <v>0.47291666666666665</v>
      </c>
      <c r="K12" s="61">
        <v>0.5253703703703704</v>
      </c>
      <c r="L12" s="62">
        <v>0.5269791666666667</v>
      </c>
      <c r="M12" s="62">
        <f>L12-K12</f>
        <v>0.0016087962962962887</v>
      </c>
      <c r="N12" s="63">
        <f>K12-J12</f>
        <v>0.052453703703703725</v>
      </c>
      <c r="O12" s="64">
        <f>$K$9/N12/24</f>
        <v>15.887025595763454</v>
      </c>
      <c r="P12" s="65">
        <f>SUM($K$9:$K$10)/Q12/24</f>
        <v>14.412971674507062</v>
      </c>
      <c r="Q12" s="66">
        <f>SUM(N12:N13)</f>
        <v>0.11563657407407402</v>
      </c>
      <c r="R12" s="67">
        <f>SUM(M12:M13)+Q12</f>
        <v>0.11947916666666669</v>
      </c>
      <c r="S12" s="68"/>
    </row>
    <row r="13" spans="1:19" s="69" customFormat="1" ht="23.25" customHeight="1">
      <c r="A13" s="52"/>
      <c r="B13" s="53"/>
      <c r="C13" s="54"/>
      <c r="D13" s="55"/>
      <c r="E13" s="54"/>
      <c r="F13" s="55"/>
      <c r="G13" s="57"/>
      <c r="H13" s="58"/>
      <c r="I13" s="70">
        <v>2</v>
      </c>
      <c r="J13" s="71">
        <f>L12+$Q$9</f>
        <v>0.5478125</v>
      </c>
      <c r="K13" s="72">
        <v>0.6109953703703703</v>
      </c>
      <c r="L13" s="73">
        <v>0.6132291666666667</v>
      </c>
      <c r="M13" s="71">
        <f>L13-K13</f>
        <v>0.0022337962962963864</v>
      </c>
      <c r="N13" s="74">
        <f>K13-J13</f>
        <v>0.06318287037037029</v>
      </c>
      <c r="O13" s="75">
        <f>$K$10/N13/24</f>
        <v>13.189228796482888</v>
      </c>
      <c r="P13" s="65"/>
      <c r="Q13" s="66"/>
      <c r="R13" s="67"/>
      <c r="S13" s="68"/>
    </row>
    <row r="14" spans="1:19" s="69" customFormat="1" ht="23.25" customHeight="1">
      <c r="A14" s="52">
        <v>2</v>
      </c>
      <c r="B14" s="53">
        <v>5</v>
      </c>
      <c r="C14" s="54" t="s">
        <v>91</v>
      </c>
      <c r="D14" s="55" t="s">
        <v>92</v>
      </c>
      <c r="E14" s="54" t="s">
        <v>93</v>
      </c>
      <c r="F14" s="55" t="s">
        <v>94</v>
      </c>
      <c r="G14" s="57" t="s">
        <v>39</v>
      </c>
      <c r="H14" s="58" t="s">
        <v>40</v>
      </c>
      <c r="I14" s="59">
        <v>1</v>
      </c>
      <c r="J14" s="60">
        <v>0.47152777777777777</v>
      </c>
      <c r="K14" s="61">
        <v>0.5305324074074074</v>
      </c>
      <c r="L14" s="62">
        <v>0.5369097222222222</v>
      </c>
      <c r="M14" s="62">
        <f>L14-K14</f>
        <v>0.0063773148148148495</v>
      </c>
      <c r="N14" s="63">
        <f>K14-J14</f>
        <v>0.0590046296296296</v>
      </c>
      <c r="O14" s="64">
        <f>$K$9/N14/24</f>
        <v>14.123185562965874</v>
      </c>
      <c r="P14" s="65">
        <f>SUM($K$9:$K$10)/Q14/24</f>
        <v>14.629686071319727</v>
      </c>
      <c r="Q14" s="66">
        <f>SUM(N14:N15)</f>
        <v>0.11392361111111104</v>
      </c>
      <c r="R14" s="67">
        <f>SUM(M14:M15)+Q14</f>
        <v>0.1220486111111111</v>
      </c>
      <c r="S14" s="68"/>
    </row>
    <row r="15" spans="1:19" s="69" customFormat="1" ht="23.25" customHeight="1">
      <c r="A15" s="52"/>
      <c r="B15" s="53"/>
      <c r="C15" s="54"/>
      <c r="D15" s="55"/>
      <c r="E15" s="54"/>
      <c r="F15" s="55"/>
      <c r="G15" s="57"/>
      <c r="H15" s="58"/>
      <c r="I15" s="70">
        <v>2</v>
      </c>
      <c r="J15" s="71">
        <f>L14+$Q$9</f>
        <v>0.5577430555555556</v>
      </c>
      <c r="K15" s="72">
        <v>0.612662037037037</v>
      </c>
      <c r="L15" s="73">
        <v>0.6144097222222222</v>
      </c>
      <c r="M15" s="71">
        <f>L15-K15</f>
        <v>0.0017476851851851993</v>
      </c>
      <c r="N15" s="74">
        <f>K15-J15</f>
        <v>0.054918981481481444</v>
      </c>
      <c r="O15" s="75">
        <f>$K$10/N15/24</f>
        <v>15.173867228661761</v>
      </c>
      <c r="P15" s="65"/>
      <c r="Q15" s="66"/>
      <c r="R15" s="67"/>
      <c r="S15" s="68"/>
    </row>
    <row r="16" spans="1:19" s="69" customFormat="1" ht="23.25" customHeight="1">
      <c r="A16" s="52">
        <v>3</v>
      </c>
      <c r="B16" s="53">
        <v>6</v>
      </c>
      <c r="C16" s="54" t="s">
        <v>95</v>
      </c>
      <c r="D16" s="55" t="s">
        <v>96</v>
      </c>
      <c r="E16" s="54" t="s">
        <v>97</v>
      </c>
      <c r="F16" s="55" t="s">
        <v>98</v>
      </c>
      <c r="G16" s="57" t="s">
        <v>90</v>
      </c>
      <c r="H16" s="58" t="s">
        <v>79</v>
      </c>
      <c r="I16" s="59">
        <v>1</v>
      </c>
      <c r="J16" s="60">
        <v>0.47291666666666665</v>
      </c>
      <c r="K16" s="61">
        <v>0.5254745370370371</v>
      </c>
      <c r="L16" s="62">
        <v>0.5284722222222222</v>
      </c>
      <c r="M16" s="62">
        <f>L16-K16</f>
        <v>0.0029976851851851727</v>
      </c>
      <c r="N16" s="63">
        <f>K16-J16</f>
        <v>0.05255787037037041</v>
      </c>
      <c r="O16" s="64">
        <f>$K$9/N16/24</f>
        <v>15.855538427659093</v>
      </c>
      <c r="P16" s="65">
        <f>SUM($K$9:$K$10)/Q16/24</f>
        <v>14.561634138942262</v>
      </c>
      <c r="Q16" s="66">
        <f>SUM(N16:N17)</f>
        <v>0.1144560185185185</v>
      </c>
      <c r="R16" s="67">
        <f>SUM(M16:M17)+Q16</f>
        <v>0.12207175925925928</v>
      </c>
      <c r="S16" s="68"/>
    </row>
    <row r="17" spans="1:19" s="69" customFormat="1" ht="23.25" customHeight="1">
      <c r="A17" s="52"/>
      <c r="B17" s="53"/>
      <c r="C17" s="54"/>
      <c r="D17" s="55"/>
      <c r="E17" s="54"/>
      <c r="F17" s="55"/>
      <c r="G17" s="57"/>
      <c r="H17" s="58"/>
      <c r="I17" s="70">
        <v>2</v>
      </c>
      <c r="J17" s="71">
        <f>L16+$Q$9</f>
        <v>0.5493055555555556</v>
      </c>
      <c r="K17" s="72">
        <v>0.6112037037037037</v>
      </c>
      <c r="L17" s="73">
        <v>0.6158217592592593</v>
      </c>
      <c r="M17" s="71">
        <f>L17-K17</f>
        <v>0.004618055555555611</v>
      </c>
      <c r="N17" s="74">
        <f>K17-J17</f>
        <v>0.06189814814814809</v>
      </c>
      <c r="O17" s="75">
        <f>$K$10/N17/24</f>
        <v>13.462976813762166</v>
      </c>
      <c r="P17" s="65"/>
      <c r="Q17" s="66"/>
      <c r="R17" s="67"/>
      <c r="S17" s="68"/>
    </row>
    <row r="18" spans="1:19" s="69" customFormat="1" ht="23.25" customHeight="1">
      <c r="A18" s="52">
        <v>4</v>
      </c>
      <c r="B18" s="53">
        <v>19</v>
      </c>
      <c r="C18" s="54" t="s">
        <v>99</v>
      </c>
      <c r="D18" s="55" t="s">
        <v>100</v>
      </c>
      <c r="E18" s="54" t="s">
        <v>101</v>
      </c>
      <c r="F18" s="55" t="s">
        <v>100</v>
      </c>
      <c r="G18" s="57" t="s">
        <v>84</v>
      </c>
      <c r="H18" s="58" t="s">
        <v>79</v>
      </c>
      <c r="I18" s="59">
        <v>1</v>
      </c>
      <c r="J18" s="60">
        <v>0.47291666666666665</v>
      </c>
      <c r="K18" s="61">
        <v>0.5257986111111111</v>
      </c>
      <c r="L18" s="62">
        <v>0.5368171296296296</v>
      </c>
      <c r="M18" s="62">
        <f>L18-K18</f>
        <v>0.011018518518518428</v>
      </c>
      <c r="N18" s="63">
        <f>K18-J18</f>
        <v>0.052881944444444495</v>
      </c>
      <c r="O18" s="64">
        <f>$K$9/N18/24</f>
        <v>15.758371634931043</v>
      </c>
      <c r="P18" s="65">
        <f>SUM($K$9:$K$10)/Q18/24</f>
        <v>14.710389212381237</v>
      </c>
      <c r="Q18" s="66">
        <f>SUM(N18:N19)</f>
        <v>0.11329861111111117</v>
      </c>
      <c r="R18" s="67">
        <f>SUM(M18:M19)+Q18</f>
        <v>0.1275115740740741</v>
      </c>
      <c r="S18" s="68"/>
    </row>
    <row r="19" spans="1:19" s="69" customFormat="1" ht="23.25" customHeight="1">
      <c r="A19" s="52"/>
      <c r="B19" s="53"/>
      <c r="C19" s="54"/>
      <c r="D19" s="55"/>
      <c r="E19" s="54"/>
      <c r="F19" s="55"/>
      <c r="G19" s="57"/>
      <c r="H19" s="58"/>
      <c r="I19" s="70">
        <v>2</v>
      </c>
      <c r="J19" s="71">
        <f>L18+$Q$9</f>
        <v>0.557650462962963</v>
      </c>
      <c r="K19" s="72">
        <v>0.6180671296296296</v>
      </c>
      <c r="L19" s="73">
        <v>0.6212615740740741</v>
      </c>
      <c r="M19" s="71">
        <f>L19-K19</f>
        <v>0.0031944444444444997</v>
      </c>
      <c r="N19" s="74">
        <f>K19-J19</f>
        <v>0.060416666666666674</v>
      </c>
      <c r="O19" s="75">
        <f>$K$10/N19/24</f>
        <v>13.79310344827586</v>
      </c>
      <c r="P19" s="65"/>
      <c r="Q19" s="66"/>
      <c r="R19" s="67"/>
      <c r="S19" s="68"/>
    </row>
    <row r="20" spans="1:19" s="69" customFormat="1" ht="23.25" customHeight="1">
      <c r="A20" s="52">
        <v>5</v>
      </c>
      <c r="B20" s="53">
        <v>12</v>
      </c>
      <c r="C20" s="54" t="s">
        <v>102</v>
      </c>
      <c r="D20" s="55" t="s">
        <v>100</v>
      </c>
      <c r="E20" s="54" t="s">
        <v>103</v>
      </c>
      <c r="F20" s="55" t="s">
        <v>104</v>
      </c>
      <c r="G20" s="57" t="s">
        <v>61</v>
      </c>
      <c r="H20" s="58" t="s">
        <v>62</v>
      </c>
      <c r="I20" s="59">
        <v>1</v>
      </c>
      <c r="J20" s="60">
        <v>0.4701388888888889</v>
      </c>
      <c r="K20" s="61">
        <v>0.530162037037037</v>
      </c>
      <c r="L20" s="62">
        <v>0.5346180555555555</v>
      </c>
      <c r="M20" s="62">
        <f>L20-K20</f>
        <v>0.004456018518518512</v>
      </c>
      <c r="N20" s="63">
        <f>K20-J20</f>
        <v>0.06002314814814813</v>
      </c>
      <c r="O20" s="64">
        <f>$K$9/N20/24</f>
        <v>13.883532587736218</v>
      </c>
      <c r="P20" s="65">
        <f>SUM($K$9:$K$10)/Q20/24</f>
        <v>14.035087719298241</v>
      </c>
      <c r="Q20" s="66">
        <f>SUM(N20:N21)</f>
        <v>0.11875000000000002</v>
      </c>
      <c r="R20" s="67">
        <f>SUM(M20:M21)+Q20</f>
        <v>0.1284143518518518</v>
      </c>
      <c r="S20" s="68" t="s">
        <v>105</v>
      </c>
    </row>
    <row r="21" spans="1:19" s="69" customFormat="1" ht="23.25" customHeight="1">
      <c r="A21" s="52"/>
      <c r="B21" s="53"/>
      <c r="C21" s="54"/>
      <c r="D21" s="55"/>
      <c r="E21" s="54"/>
      <c r="F21" s="55"/>
      <c r="G21" s="57"/>
      <c r="H21" s="58"/>
      <c r="I21" s="70">
        <v>2</v>
      </c>
      <c r="J21" s="71">
        <f>L20+$Q$9</f>
        <v>0.5554513888888889</v>
      </c>
      <c r="K21" s="72">
        <v>0.6141782407407408</v>
      </c>
      <c r="L21" s="73">
        <v>0.619386574074074</v>
      </c>
      <c r="M21" s="71">
        <f>L21-K21</f>
        <v>0.005208333333333259</v>
      </c>
      <c r="N21" s="74">
        <f>K21-J21</f>
        <v>0.05872685185185189</v>
      </c>
      <c r="O21" s="75">
        <f>$K$10/N21/24</f>
        <v>14.189988175009844</v>
      </c>
      <c r="P21" s="65"/>
      <c r="Q21" s="66"/>
      <c r="R21" s="67"/>
      <c r="S21" s="68"/>
    </row>
    <row r="22" spans="1:19" s="69" customFormat="1" ht="23.25" customHeight="1">
      <c r="A22" s="52">
        <v>6</v>
      </c>
      <c r="B22" s="53">
        <v>1</v>
      </c>
      <c r="C22" s="54" t="s">
        <v>106</v>
      </c>
      <c r="D22" s="55" t="s">
        <v>107</v>
      </c>
      <c r="E22" s="54" t="s">
        <v>108</v>
      </c>
      <c r="F22" s="55" t="s">
        <v>109</v>
      </c>
      <c r="G22" s="57" t="s">
        <v>39</v>
      </c>
      <c r="H22" s="58" t="s">
        <v>40</v>
      </c>
      <c r="I22" s="59">
        <v>1</v>
      </c>
      <c r="J22" s="60">
        <v>0.47152777777777777</v>
      </c>
      <c r="K22" s="61">
        <v>0.5325694444444444</v>
      </c>
      <c r="L22" s="62">
        <v>0.5364814814814814</v>
      </c>
      <c r="M22" s="62">
        <f>L22-K22</f>
        <v>0.0039120370370370194</v>
      </c>
      <c r="N22" s="63">
        <f>K22-J22</f>
        <v>0.06104166666666666</v>
      </c>
      <c r="O22" s="64">
        <f>$K$9/N22/24</f>
        <v>13.651877133105804</v>
      </c>
      <c r="P22" s="65">
        <f>SUM($K$9:$K$10)/Q22/24</f>
        <v>13.019891500904164</v>
      </c>
      <c r="Q22" s="66">
        <f>SUM(N22:N23)</f>
        <v>0.1280092592592592</v>
      </c>
      <c r="R22" s="67">
        <f>SUM(M22:M23)+Q22</f>
        <v>0.1338541666666666</v>
      </c>
      <c r="S22" s="68"/>
    </row>
    <row r="23" spans="1:19" s="69" customFormat="1" ht="23.25" customHeight="1">
      <c r="A23" s="52"/>
      <c r="B23" s="53"/>
      <c r="C23" s="54"/>
      <c r="D23" s="55"/>
      <c r="E23" s="54"/>
      <c r="F23" s="55"/>
      <c r="G23" s="57"/>
      <c r="H23" s="58"/>
      <c r="I23" s="70">
        <v>2</v>
      </c>
      <c r="J23" s="71">
        <f>L22+$Q$9</f>
        <v>0.5573148148148148</v>
      </c>
      <c r="K23" s="72">
        <v>0.6242824074074074</v>
      </c>
      <c r="L23" s="73">
        <v>0.6262152777777777</v>
      </c>
      <c r="M23" s="71">
        <f>L23-K23</f>
        <v>0.0019328703703703765</v>
      </c>
      <c r="N23" s="74">
        <f>K23-J23</f>
        <v>0.06696759259259255</v>
      </c>
      <c r="O23" s="75">
        <f>$K$10/N23/24</f>
        <v>12.44382993432424</v>
      </c>
      <c r="P23" s="65"/>
      <c r="Q23" s="66"/>
      <c r="R23" s="67"/>
      <c r="S23" s="68"/>
    </row>
    <row r="24" spans="1:19" s="69" customFormat="1" ht="23.25" customHeight="1">
      <c r="A24" s="52">
        <v>7</v>
      </c>
      <c r="B24" s="53">
        <v>9</v>
      </c>
      <c r="C24" s="54" t="s">
        <v>110</v>
      </c>
      <c r="D24" s="55" t="s">
        <v>111</v>
      </c>
      <c r="E24" s="54" t="s">
        <v>112</v>
      </c>
      <c r="F24" s="55" t="s">
        <v>60</v>
      </c>
      <c r="G24" s="57" t="s">
        <v>61</v>
      </c>
      <c r="H24" s="58" t="s">
        <v>62</v>
      </c>
      <c r="I24" s="59">
        <v>1</v>
      </c>
      <c r="J24" s="60">
        <v>0.4701388888888889</v>
      </c>
      <c r="K24" s="61">
        <v>0.5326736111111111</v>
      </c>
      <c r="L24" s="62">
        <v>0.537962962962963</v>
      </c>
      <c r="M24" s="62">
        <f>L24-K24</f>
        <v>0.0052893518518518645</v>
      </c>
      <c r="N24" s="63">
        <f>K24-J24</f>
        <v>0.06253472222222223</v>
      </c>
      <c r="O24" s="64">
        <f>$K$9/N24/24</f>
        <v>13.325930038867297</v>
      </c>
      <c r="P24" s="65">
        <f>SUM($K$9:$K$10)/Q24/24</f>
        <v>13.126709206927996</v>
      </c>
      <c r="Q24" s="66">
        <f>SUM(N24:N25)</f>
        <v>0.1269675925925925</v>
      </c>
      <c r="R24" s="67">
        <f>SUM(M24:M25)+Q24</f>
        <v>0.1375694444444444</v>
      </c>
      <c r="S24" s="68"/>
    </row>
    <row r="25" spans="1:19" s="69" customFormat="1" ht="23.25" customHeight="1">
      <c r="A25" s="52"/>
      <c r="B25" s="53"/>
      <c r="C25" s="54"/>
      <c r="D25" s="55"/>
      <c r="E25" s="54"/>
      <c r="F25" s="55"/>
      <c r="G25" s="57"/>
      <c r="H25" s="58"/>
      <c r="I25" s="70">
        <v>2</v>
      </c>
      <c r="J25" s="71">
        <f>L24+$Q$9</f>
        <v>0.5587962962962963</v>
      </c>
      <c r="K25" s="72">
        <v>0.6232291666666666</v>
      </c>
      <c r="L25" s="73">
        <v>0.6285416666666667</v>
      </c>
      <c r="M25" s="71">
        <f>L25-K25</f>
        <v>0.005312500000000053</v>
      </c>
      <c r="N25" s="74">
        <f>K25-J25</f>
        <v>0.06443287037037027</v>
      </c>
      <c r="O25" s="75">
        <f>$K$10/N25/24</f>
        <v>12.933357283994992</v>
      </c>
      <c r="P25" s="65"/>
      <c r="Q25" s="66"/>
      <c r="R25" s="67"/>
      <c r="S25" s="68"/>
    </row>
    <row r="26" spans="1:19" s="69" customFormat="1" ht="23.25" customHeight="1">
      <c r="A26" s="52">
        <v>8</v>
      </c>
      <c r="B26" s="53">
        <v>13</v>
      </c>
      <c r="C26" s="54" t="s">
        <v>113</v>
      </c>
      <c r="D26" s="55" t="s">
        <v>114</v>
      </c>
      <c r="E26" s="54" t="s">
        <v>115</v>
      </c>
      <c r="F26" s="56" t="s">
        <v>116</v>
      </c>
      <c r="G26" s="57" t="s">
        <v>117</v>
      </c>
      <c r="H26" s="58" t="s">
        <v>118</v>
      </c>
      <c r="I26" s="59">
        <v>1</v>
      </c>
      <c r="J26" s="60">
        <v>0.4951388888888889</v>
      </c>
      <c r="K26" s="61">
        <v>0.5666782407407407</v>
      </c>
      <c r="L26" s="62">
        <v>0.5731712962962963</v>
      </c>
      <c r="M26" s="62">
        <f>L26-K26</f>
        <v>0.006493055555555571</v>
      </c>
      <c r="N26" s="63">
        <f>K26-J26</f>
        <v>0.07153935185185178</v>
      </c>
      <c r="O26" s="64">
        <f>$K$9/N26/24</f>
        <v>11.648600550072814</v>
      </c>
      <c r="P26" s="65">
        <f>SUM($K$9:$K$10)/Q26/24</f>
        <v>12.954300107952504</v>
      </c>
      <c r="Q26" s="66">
        <f>SUM(N26:N27)</f>
        <v>0.1286574074074074</v>
      </c>
      <c r="R26" s="67">
        <f>SUM(M26:M27)+Q26</f>
        <v>0.14004629629629628</v>
      </c>
      <c r="S26" s="68"/>
    </row>
    <row r="27" spans="1:19" s="69" customFormat="1" ht="23.25" customHeight="1">
      <c r="A27" s="52"/>
      <c r="B27" s="53"/>
      <c r="C27" s="54"/>
      <c r="D27" s="55"/>
      <c r="E27" s="54"/>
      <c r="F27" s="56"/>
      <c r="G27" s="57"/>
      <c r="H27" s="58"/>
      <c r="I27" s="70">
        <v>2</v>
      </c>
      <c r="J27" s="71">
        <f>L26+$Q$9</f>
        <v>0.5940046296296296</v>
      </c>
      <c r="K27" s="72">
        <v>0.6511226851851852</v>
      </c>
      <c r="L27" s="73">
        <v>0.6560185185185186</v>
      </c>
      <c r="M27" s="71">
        <f>L27-K27</f>
        <v>0.0048958333333333215</v>
      </c>
      <c r="N27" s="74">
        <f>K27-J27</f>
        <v>0.0571180555555556</v>
      </c>
      <c r="O27" s="75">
        <f>$K$10/N27/24</f>
        <v>14.589665653495429</v>
      </c>
      <c r="P27" s="65"/>
      <c r="Q27" s="66"/>
      <c r="R27" s="67"/>
      <c r="S27" s="68"/>
    </row>
    <row r="28" spans="1:19" s="69" customFormat="1" ht="23.25" customHeight="1">
      <c r="A28" s="52">
        <v>9</v>
      </c>
      <c r="B28" s="53">
        <v>16</v>
      </c>
      <c r="C28" s="54" t="s">
        <v>119</v>
      </c>
      <c r="D28" s="55" t="s">
        <v>81</v>
      </c>
      <c r="E28" s="54" t="s">
        <v>120</v>
      </c>
      <c r="F28" s="55" t="s">
        <v>121</v>
      </c>
      <c r="G28" s="57" t="s">
        <v>122</v>
      </c>
      <c r="H28" s="58" t="s">
        <v>123</v>
      </c>
      <c r="I28" s="59">
        <v>1</v>
      </c>
      <c r="J28" s="60">
        <v>0.47152777777777777</v>
      </c>
      <c r="K28" s="61">
        <v>0.5325231481481482</v>
      </c>
      <c r="L28" s="62">
        <v>0.5400694444444445</v>
      </c>
      <c r="M28" s="62">
        <f>L28-K28</f>
        <v>0.007546296296296329</v>
      </c>
      <c r="N28" s="63">
        <f>K28-J28</f>
        <v>0.060995370370370394</v>
      </c>
      <c r="O28" s="64">
        <f>$K$9/N28/24</f>
        <v>13.662239089184055</v>
      </c>
      <c r="P28" s="65">
        <f>SUM($K$9:$K$10)/Q28/24</f>
        <v>12.804552729859509</v>
      </c>
      <c r="Q28" s="66">
        <f>SUM(N28:N29)</f>
        <v>0.130162037037037</v>
      </c>
      <c r="R28" s="67">
        <f>SUM(M28:M29)+Q28</f>
        <v>0.14047453703703705</v>
      </c>
      <c r="S28" s="68"/>
    </row>
    <row r="29" spans="1:19" s="69" customFormat="1" ht="23.25" customHeight="1">
      <c r="A29" s="52"/>
      <c r="B29" s="53"/>
      <c r="C29" s="54"/>
      <c r="D29" s="55"/>
      <c r="E29" s="54"/>
      <c r="F29" s="55"/>
      <c r="G29" s="57"/>
      <c r="H29" s="58"/>
      <c r="I29" s="70">
        <v>2</v>
      </c>
      <c r="J29" s="71">
        <f>L28+$Q$9</f>
        <v>0.5609027777777779</v>
      </c>
      <c r="K29" s="72">
        <v>0.6300694444444445</v>
      </c>
      <c r="L29" s="73">
        <v>0.6328356481481482</v>
      </c>
      <c r="M29" s="71">
        <f>L29-K29</f>
        <v>0.002766203703703729</v>
      </c>
      <c r="N29" s="74">
        <f>K29-J29</f>
        <v>0.0691666666666666</v>
      </c>
      <c r="O29" s="75">
        <f>$K$10/N29/24</f>
        <v>12.04819277108435</v>
      </c>
      <c r="P29" s="65"/>
      <c r="Q29" s="66"/>
      <c r="R29" s="67"/>
      <c r="S29" s="68"/>
    </row>
    <row r="30" spans="1:19" s="69" customFormat="1" ht="23.25" customHeight="1">
      <c r="A30" s="52">
        <v>10</v>
      </c>
      <c r="B30" s="53">
        <v>8</v>
      </c>
      <c r="C30" s="54" t="s">
        <v>124</v>
      </c>
      <c r="D30" s="55" t="s">
        <v>100</v>
      </c>
      <c r="E30" s="54" t="s">
        <v>125</v>
      </c>
      <c r="F30" s="56" t="s">
        <v>104</v>
      </c>
      <c r="G30" s="57" t="s">
        <v>61</v>
      </c>
      <c r="H30" s="58" t="s">
        <v>62</v>
      </c>
      <c r="I30" s="59">
        <v>1</v>
      </c>
      <c r="J30" s="60">
        <v>0.4701388888888889</v>
      </c>
      <c r="K30" s="61">
        <v>0.5365046296296296</v>
      </c>
      <c r="L30" s="62">
        <v>0.5432754629629629</v>
      </c>
      <c r="M30" s="62">
        <f>L30-K30</f>
        <v>0.0067708333333332815</v>
      </c>
      <c r="N30" s="63">
        <f>K30-J30</f>
        <v>0.06636574074074075</v>
      </c>
      <c r="O30" s="64">
        <f>$K$9/N30/24</f>
        <v>12.556679455877221</v>
      </c>
      <c r="P30" s="65">
        <f>SUM($K$9:$K$10)/Q30/24</f>
        <v>11.878247958426128</v>
      </c>
      <c r="Q30" s="66">
        <f>SUM(N30:N31)</f>
        <v>0.14031250000000006</v>
      </c>
      <c r="R30" s="67">
        <f>SUM(M30:M31)+Q30</f>
        <v>0.15437499999999993</v>
      </c>
      <c r="S30" s="68"/>
    </row>
    <row r="31" spans="1:19" s="69" customFormat="1" ht="23.25" customHeight="1">
      <c r="A31" s="52"/>
      <c r="B31" s="53"/>
      <c r="C31" s="54"/>
      <c r="D31" s="55"/>
      <c r="E31" s="54"/>
      <c r="F31" s="56"/>
      <c r="G31" s="57"/>
      <c r="H31" s="58"/>
      <c r="I31" s="70">
        <v>2</v>
      </c>
      <c r="J31" s="71">
        <f>L30+$Q$9</f>
        <v>0.5641087962962963</v>
      </c>
      <c r="K31" s="72">
        <v>0.6380555555555556</v>
      </c>
      <c r="L31" s="73">
        <v>0.6453472222222222</v>
      </c>
      <c r="M31" s="71">
        <f>L31-K31</f>
        <v>0.007291666666666585</v>
      </c>
      <c r="N31" s="74">
        <f>K31-J31</f>
        <v>0.07394675925925931</v>
      </c>
      <c r="O31" s="75">
        <f>$K$10/N31/24</f>
        <v>11.269369228361237</v>
      </c>
      <c r="P31" s="65"/>
      <c r="Q31" s="66"/>
      <c r="R31" s="67"/>
      <c r="S31" s="68"/>
    </row>
    <row r="32" spans="1:19" s="69" customFormat="1" ht="23.25" customHeight="1">
      <c r="A32" s="52">
        <v>11</v>
      </c>
      <c r="B32" s="53">
        <v>11</v>
      </c>
      <c r="C32" s="54" t="s">
        <v>126</v>
      </c>
      <c r="D32" s="55" t="s">
        <v>127</v>
      </c>
      <c r="E32" s="54" t="s">
        <v>128</v>
      </c>
      <c r="F32" s="55" t="s">
        <v>129</v>
      </c>
      <c r="G32" s="57" t="s">
        <v>61</v>
      </c>
      <c r="H32" s="58" t="s">
        <v>62</v>
      </c>
      <c r="I32" s="59">
        <v>1</v>
      </c>
      <c r="J32" s="60">
        <v>0.4701388888888889</v>
      </c>
      <c r="K32" s="61">
        <v>0.536400462962963</v>
      </c>
      <c r="L32" s="62">
        <v>0.5478009259259259</v>
      </c>
      <c r="M32" s="62">
        <f>L32-K32</f>
        <v>0.011400462962962932</v>
      </c>
      <c r="N32" s="63">
        <f>K32-J32</f>
        <v>0.06626157407407407</v>
      </c>
      <c r="O32" s="64">
        <f>$K$9/N32/24</f>
        <v>12.5764192139738</v>
      </c>
      <c r="P32" s="65">
        <f>SUM($K$9:$K$10)/Q32/24</f>
        <v>12.745618693574082</v>
      </c>
      <c r="Q32" s="66">
        <f>SUM(N32:N33)</f>
        <v>0.1307638888888889</v>
      </c>
      <c r="R32" s="67">
        <f>SUM(M32:M33)+Q32</f>
        <v>0.1548032407407407</v>
      </c>
      <c r="S32" s="68"/>
    </row>
    <row r="33" spans="1:19" s="69" customFormat="1" ht="23.25" customHeight="1">
      <c r="A33" s="52"/>
      <c r="B33" s="53"/>
      <c r="C33" s="54"/>
      <c r="D33" s="55"/>
      <c r="E33" s="54"/>
      <c r="F33" s="55"/>
      <c r="G33" s="57"/>
      <c r="H33" s="58"/>
      <c r="I33" s="70">
        <v>2</v>
      </c>
      <c r="J33" s="71">
        <f>L32+$Q$9</f>
        <v>0.5686342592592593</v>
      </c>
      <c r="K33" s="72">
        <v>0.6331365740740741</v>
      </c>
      <c r="L33" s="73">
        <v>0.645775462962963</v>
      </c>
      <c r="M33" s="71">
        <f>L33-K33</f>
        <v>0.012638888888888866</v>
      </c>
      <c r="N33" s="74">
        <f>K33-J33</f>
        <v>0.06450231481481483</v>
      </c>
      <c r="O33" s="75">
        <f>$K$10/N33/24</f>
        <v>12.919432980441412</v>
      </c>
      <c r="P33" s="65"/>
      <c r="Q33" s="66"/>
      <c r="R33" s="67"/>
      <c r="S33" s="68"/>
    </row>
    <row r="34" spans="1:256" ht="23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3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17" ht="30" customHeight="1">
      <c r="A36" s="76"/>
      <c r="B36" s="76"/>
      <c r="D36" s="76"/>
      <c r="E36" s="76" t="s">
        <v>52</v>
      </c>
      <c r="F36" s="77"/>
      <c r="I36" s="1" t="s">
        <v>53</v>
      </c>
      <c r="L36" s="76"/>
      <c r="M36" s="76"/>
      <c r="N36" s="76"/>
      <c r="O36" s="76"/>
      <c r="P36" s="76"/>
      <c r="Q36" s="76"/>
    </row>
    <row r="37" spans="1:17" ht="30" customHeight="1">
      <c r="A37" s="76"/>
      <c r="B37" s="76"/>
      <c r="D37" s="76"/>
      <c r="E37" s="76" t="s">
        <v>54</v>
      </c>
      <c r="F37" s="77"/>
      <c r="I37" s="76" t="s">
        <v>55</v>
      </c>
      <c r="J37" s="76"/>
      <c r="K37" s="76"/>
      <c r="L37" s="76"/>
      <c r="M37" s="76"/>
      <c r="N37" s="76"/>
      <c r="O37" s="76"/>
      <c r="P37" s="76"/>
      <c r="Q37" s="76"/>
    </row>
    <row r="38" ht="13.5" customHeight="1"/>
    <row r="39" ht="23.25" customHeight="1"/>
    <row r="40" ht="23.25" customHeight="1"/>
    <row r="65" ht="23.25" customHeight="1"/>
    <row r="66" ht="23.25" customHeight="1"/>
    <row r="68" ht="23.25" customHeight="1"/>
    <row r="69" ht="23.25" customHeight="1"/>
  </sheetData>
  <sheetProtection selectLockedCells="1" selectUnlockedCells="1"/>
  <mergeCells count="149">
    <mergeCell ref="A3:S3"/>
    <mergeCell ref="A4:S4"/>
    <mergeCell ref="A5:S5"/>
    <mergeCell ref="A6:S6"/>
    <mergeCell ref="A7:S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M9:N9"/>
    <mergeCell ref="R9:R11"/>
    <mergeCell ref="S9:S11"/>
    <mergeCell ref="A12:A13"/>
    <mergeCell ref="B12:B13"/>
    <mergeCell ref="C12:C13"/>
    <mergeCell ref="D12:D13"/>
    <mergeCell ref="E12:E13"/>
    <mergeCell ref="F12:F13"/>
    <mergeCell ref="G12:G13"/>
    <mergeCell ref="H12:H13"/>
    <mergeCell ref="P12:P13"/>
    <mergeCell ref="Q12:Q13"/>
    <mergeCell ref="R12:R13"/>
    <mergeCell ref="S12:S13"/>
    <mergeCell ref="A14:A15"/>
    <mergeCell ref="B14:B15"/>
    <mergeCell ref="C14:C15"/>
    <mergeCell ref="D14:D15"/>
    <mergeCell ref="E14:E15"/>
    <mergeCell ref="F14:F15"/>
    <mergeCell ref="G14:G15"/>
    <mergeCell ref="H14:H15"/>
    <mergeCell ref="P14:P15"/>
    <mergeCell ref="Q14:Q15"/>
    <mergeCell ref="R14:R15"/>
    <mergeCell ref="S14:S15"/>
    <mergeCell ref="A16:A17"/>
    <mergeCell ref="B16:B17"/>
    <mergeCell ref="C16:C17"/>
    <mergeCell ref="D16:D17"/>
    <mergeCell ref="E16:E17"/>
    <mergeCell ref="F16:F17"/>
    <mergeCell ref="G16:G17"/>
    <mergeCell ref="H16:H17"/>
    <mergeCell ref="P16:P17"/>
    <mergeCell ref="Q16:Q17"/>
    <mergeCell ref="R16:R17"/>
    <mergeCell ref="S16:S17"/>
    <mergeCell ref="A18:A19"/>
    <mergeCell ref="B18:B19"/>
    <mergeCell ref="C18:C19"/>
    <mergeCell ref="D18:D19"/>
    <mergeCell ref="E18:E19"/>
    <mergeCell ref="F18:F19"/>
    <mergeCell ref="G18:G19"/>
    <mergeCell ref="H18:H19"/>
    <mergeCell ref="P18:P19"/>
    <mergeCell ref="Q18:Q19"/>
    <mergeCell ref="R18:R19"/>
    <mergeCell ref="S18:S19"/>
    <mergeCell ref="A20:A21"/>
    <mergeCell ref="B20:B21"/>
    <mergeCell ref="C20:C21"/>
    <mergeCell ref="D20:D21"/>
    <mergeCell ref="E20:E21"/>
    <mergeCell ref="F20:F21"/>
    <mergeCell ref="G20:G21"/>
    <mergeCell ref="H20:H21"/>
    <mergeCell ref="P20:P21"/>
    <mergeCell ref="Q20:Q21"/>
    <mergeCell ref="R20:R21"/>
    <mergeCell ref="S20:S21"/>
    <mergeCell ref="A22:A23"/>
    <mergeCell ref="B22:B23"/>
    <mergeCell ref="C22:C23"/>
    <mergeCell ref="D22:D23"/>
    <mergeCell ref="E22:E23"/>
    <mergeCell ref="F22:F23"/>
    <mergeCell ref="G22:G23"/>
    <mergeCell ref="H22:H23"/>
    <mergeCell ref="P22:P23"/>
    <mergeCell ref="Q22:Q23"/>
    <mergeCell ref="R22:R23"/>
    <mergeCell ref="S22:S23"/>
    <mergeCell ref="A24:A25"/>
    <mergeCell ref="B24:B25"/>
    <mergeCell ref="C24:C25"/>
    <mergeCell ref="D24:D25"/>
    <mergeCell ref="E24:E25"/>
    <mergeCell ref="F24:F25"/>
    <mergeCell ref="G24:G25"/>
    <mergeCell ref="H24:H25"/>
    <mergeCell ref="P24:P25"/>
    <mergeCell ref="Q24:Q25"/>
    <mergeCell ref="R24:R25"/>
    <mergeCell ref="S24:S25"/>
    <mergeCell ref="A26:A27"/>
    <mergeCell ref="B26:B27"/>
    <mergeCell ref="C26:C27"/>
    <mergeCell ref="D26:D27"/>
    <mergeCell ref="E26:E27"/>
    <mergeCell ref="F26:F27"/>
    <mergeCell ref="G26:G27"/>
    <mergeCell ref="H26:H27"/>
    <mergeCell ref="P26:P27"/>
    <mergeCell ref="Q26:Q27"/>
    <mergeCell ref="R26:R27"/>
    <mergeCell ref="S26:S27"/>
    <mergeCell ref="A28:A29"/>
    <mergeCell ref="B28:B29"/>
    <mergeCell ref="C28:C29"/>
    <mergeCell ref="D28:D29"/>
    <mergeCell ref="E28:E29"/>
    <mergeCell ref="F28:F29"/>
    <mergeCell ref="G28:G29"/>
    <mergeCell ref="H28:H29"/>
    <mergeCell ref="P28:P29"/>
    <mergeCell ref="Q28:Q29"/>
    <mergeCell ref="R28:R29"/>
    <mergeCell ref="S28:S29"/>
    <mergeCell ref="A30:A31"/>
    <mergeCell ref="B30:B31"/>
    <mergeCell ref="C30:C31"/>
    <mergeCell ref="D30:D31"/>
    <mergeCell ref="E30:E31"/>
    <mergeCell ref="F30:F31"/>
    <mergeCell ref="G30:G31"/>
    <mergeCell ref="H30:H31"/>
    <mergeCell ref="P30:P31"/>
    <mergeCell ref="Q30:Q31"/>
    <mergeCell ref="R30:R31"/>
    <mergeCell ref="S30:S31"/>
    <mergeCell ref="A32:A33"/>
    <mergeCell ref="B32:B33"/>
    <mergeCell ref="C32:C33"/>
    <mergeCell ref="D32:D33"/>
    <mergeCell ref="E32:E33"/>
    <mergeCell ref="F32:F33"/>
    <mergeCell ref="G32:G33"/>
    <mergeCell ref="H32:H33"/>
    <mergeCell ref="P32:P33"/>
    <mergeCell ref="Q32:Q33"/>
    <mergeCell ref="R32:R33"/>
    <mergeCell ref="S32:S33"/>
  </mergeCells>
  <conditionalFormatting sqref="M12:M33">
    <cfRule type="cellIs" priority="1" dxfId="0" operator="greaterThan" stopIfTrue="1">
      <formula>0.0138888888888889</formula>
    </cfRule>
  </conditionalFormatting>
  <conditionalFormatting sqref="O12:O33">
    <cfRule type="cellIs" priority="2" dxfId="0" operator="greaterThan" stopIfTrue="1">
      <formula>16</formula>
    </cfRule>
  </conditionalFormatting>
  <conditionalFormatting sqref="P12:P33">
    <cfRule type="cellIs" priority="3" dxfId="0" operator="greaterThan" stopIfTrue="1">
      <formula>16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&amp;R© Комитет по ДКП ФКСР, 2015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IV21"/>
  <sheetViews>
    <sheetView zoomScale="97" zoomScaleNormal="97" workbookViewId="0" topLeftCell="A1">
      <selection activeCell="E16" sqref="E16"/>
    </sheetView>
  </sheetViews>
  <sheetFormatPr defaultColWidth="9.140625" defaultRowHeight="15"/>
  <cols>
    <col min="1" max="1" width="3.7109375" style="1" customWidth="1"/>
    <col min="2" max="2" width="4.7109375" style="1" customWidth="1"/>
    <col min="3" max="3" width="15.7109375" style="1" customWidth="1"/>
    <col min="4" max="4" width="7.7109375" style="1" customWidth="1"/>
    <col min="5" max="5" width="25.7109375" style="1" customWidth="1"/>
    <col min="6" max="6" width="7.7109375" style="1" customWidth="1"/>
    <col min="7" max="7" width="14.28125" style="1" customWidth="1"/>
    <col min="8" max="8" width="16.421875" style="1" customWidth="1"/>
    <col min="9" max="9" width="3.7109375" style="1" customWidth="1"/>
    <col min="10" max="10" width="9.7109375" style="1" customWidth="1"/>
    <col min="11" max="11" width="10.7109375" style="1" customWidth="1"/>
    <col min="12" max="12" width="10.421875" style="1" customWidth="1"/>
    <col min="13" max="16" width="9.7109375" style="1" customWidth="1"/>
    <col min="17" max="17" width="12.28125" style="1" customWidth="1"/>
    <col min="18" max="18" width="9.7109375" style="1" customWidth="1"/>
    <col min="19" max="19" width="6.7109375" style="1" customWidth="1"/>
    <col min="20" max="16384" width="9.140625" style="1" customWidth="1"/>
  </cols>
  <sheetData>
    <row r="1" spans="1:37" s="3" customFormat="1" ht="15" hidden="1">
      <c r="A1" s="2" t="s">
        <v>0</v>
      </c>
      <c r="C1" s="4"/>
      <c r="D1" s="2" t="s">
        <v>1</v>
      </c>
      <c r="E1" s="4"/>
      <c r="F1" s="2" t="s">
        <v>2</v>
      </c>
      <c r="I1" s="4"/>
      <c r="J1" s="4"/>
      <c r="K1" s="4"/>
      <c r="L1" s="4"/>
      <c r="M1" s="4"/>
      <c r="N1" s="4"/>
      <c r="O1" s="2" t="s">
        <v>3</v>
      </c>
      <c r="P1" s="2" t="s">
        <v>4</v>
      </c>
      <c r="Q1" s="2"/>
      <c r="R1" s="2" t="s">
        <v>5</v>
      </c>
      <c r="U1" s="5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K1" s="7"/>
    </row>
    <row r="2" spans="1:19" s="10" customFormat="1" ht="4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</row>
    <row r="3" spans="1:19" ht="73.5" customHeight="1">
      <c r="A3" s="11" t="s">
        <v>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13" customFormat="1" ht="15.75" customHeight="1">
      <c r="A4" s="12" t="s">
        <v>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s="15" customFormat="1" ht="15.75" customHeight="1">
      <c r="A5" s="14" t="s">
        <v>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s="17" customFormat="1" ht="15.75" customHeight="1">
      <c r="A6" s="16" t="s">
        <v>130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s="17" customFormat="1" ht="15.75" customHeight="1">
      <c r="A7" s="18">
        <v>42854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s="25" customFormat="1" ht="15" customHeight="1">
      <c r="A8" s="19" t="s">
        <v>10</v>
      </c>
      <c r="B8" s="20"/>
      <c r="C8" s="21"/>
      <c r="D8" s="21"/>
      <c r="E8" s="21"/>
      <c r="F8" s="21"/>
      <c r="G8" s="22"/>
      <c r="H8" s="20"/>
      <c r="I8" s="20"/>
      <c r="J8" s="20"/>
      <c r="K8" s="20"/>
      <c r="L8" s="20"/>
      <c r="M8" s="20"/>
      <c r="N8" s="20"/>
      <c r="O8" s="20"/>
      <c r="P8" s="20"/>
      <c r="Q8" s="20"/>
      <c r="R8" s="23"/>
      <c r="S8" s="112"/>
    </row>
    <row r="9" spans="1:19" s="39" customFormat="1" ht="15" customHeight="1">
      <c r="A9" s="26" t="s">
        <v>11</v>
      </c>
      <c r="B9" s="27" t="s">
        <v>12</v>
      </c>
      <c r="C9" s="28" t="s">
        <v>13</v>
      </c>
      <c r="D9" s="29" t="s">
        <v>14</v>
      </c>
      <c r="E9" s="28" t="s">
        <v>15</v>
      </c>
      <c r="F9" s="29" t="s">
        <v>14</v>
      </c>
      <c r="G9" s="29" t="s">
        <v>16</v>
      </c>
      <c r="H9" s="29" t="s">
        <v>17</v>
      </c>
      <c r="I9" s="30" t="s">
        <v>18</v>
      </c>
      <c r="J9" s="31" t="s">
        <v>19</v>
      </c>
      <c r="K9" s="32">
        <v>20</v>
      </c>
      <c r="L9" s="33" t="s">
        <v>20</v>
      </c>
      <c r="M9" s="34" t="s">
        <v>21</v>
      </c>
      <c r="N9" s="34"/>
      <c r="O9" s="33">
        <v>1</v>
      </c>
      <c r="P9" s="35" t="s">
        <v>22</v>
      </c>
      <c r="Q9" s="36">
        <v>0.020833333333333332</v>
      </c>
      <c r="R9" s="37" t="s">
        <v>23</v>
      </c>
      <c r="S9" s="38" t="s">
        <v>24</v>
      </c>
    </row>
    <row r="10" spans="1:19" s="39" customFormat="1" ht="15" customHeight="1">
      <c r="A10" s="26"/>
      <c r="B10" s="27"/>
      <c r="C10" s="28"/>
      <c r="D10" s="29"/>
      <c r="E10" s="28"/>
      <c r="F10" s="29"/>
      <c r="G10" s="29"/>
      <c r="H10" s="29"/>
      <c r="I10" s="30"/>
      <c r="J10" s="40" t="s">
        <v>25</v>
      </c>
      <c r="K10" s="41">
        <v>20</v>
      </c>
      <c r="L10" s="42" t="s">
        <v>20</v>
      </c>
      <c r="M10" s="43"/>
      <c r="N10" s="43"/>
      <c r="O10" s="42"/>
      <c r="P10" s="44"/>
      <c r="Q10" s="45"/>
      <c r="R10" s="37"/>
      <c r="S10" s="38"/>
    </row>
    <row r="11" spans="1:19" s="39" customFormat="1" ht="39.75" customHeight="1">
      <c r="A11" s="26"/>
      <c r="B11" s="27"/>
      <c r="C11" s="28"/>
      <c r="D11" s="29"/>
      <c r="E11" s="28"/>
      <c r="F11" s="29"/>
      <c r="G11" s="29"/>
      <c r="H11" s="29"/>
      <c r="I11" s="30"/>
      <c r="J11" s="46" t="s">
        <v>26</v>
      </c>
      <c r="K11" s="47" t="s">
        <v>27</v>
      </c>
      <c r="L11" s="48" t="s">
        <v>28</v>
      </c>
      <c r="M11" s="48" t="s">
        <v>29</v>
      </c>
      <c r="N11" s="48" t="s">
        <v>30</v>
      </c>
      <c r="O11" s="49" t="s">
        <v>31</v>
      </c>
      <c r="P11" s="49" t="s">
        <v>32</v>
      </c>
      <c r="Q11" s="50" t="s">
        <v>33</v>
      </c>
      <c r="R11" s="37"/>
      <c r="S11" s="38"/>
    </row>
    <row r="12" spans="1:256" ht="23.25" customHeight="1">
      <c r="A12"/>
      <c r="B12"/>
      <c r="C12"/>
      <c r="D12"/>
      <c r="E12"/>
      <c r="F12"/>
      <c r="G12"/>
      <c r="H12" s="51" t="s">
        <v>131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19" s="69" customFormat="1" ht="23.25" customHeight="1">
      <c r="A13" s="52">
        <v>1</v>
      </c>
      <c r="B13" s="53">
        <v>14</v>
      </c>
      <c r="C13" s="54" t="s">
        <v>132</v>
      </c>
      <c r="D13" s="55" t="s">
        <v>133</v>
      </c>
      <c r="E13" s="54" t="s">
        <v>134</v>
      </c>
      <c r="F13" s="56" t="s">
        <v>135</v>
      </c>
      <c r="G13" s="57" t="s">
        <v>136</v>
      </c>
      <c r="H13" s="58" t="s">
        <v>118</v>
      </c>
      <c r="I13" s="59">
        <v>1</v>
      </c>
      <c r="J13" s="60">
        <v>0.4951388888888889</v>
      </c>
      <c r="K13" s="61">
        <v>0.5666898148148148</v>
      </c>
      <c r="L13" s="62">
        <v>0.5731597222222222</v>
      </c>
      <c r="M13" s="62">
        <f>L13-K13</f>
        <v>0.006469907407407383</v>
      </c>
      <c r="N13" s="63">
        <f>K13-J13</f>
        <v>0.07155092592592593</v>
      </c>
      <c r="O13" s="64">
        <f>$K$9/N13/24</f>
        <v>11.646716273050792</v>
      </c>
      <c r="P13" s="65">
        <f>SUM($K$9:$K$10)/Q13/24</f>
        <v>12.947311634598094</v>
      </c>
      <c r="Q13" s="66">
        <f>SUM(N13:N14)</f>
        <v>0.12872685185185184</v>
      </c>
      <c r="R13" s="67">
        <f>SUM(M13:M14)+Q13</f>
        <v>0.13989583333333333</v>
      </c>
      <c r="S13" s="68"/>
    </row>
    <row r="14" spans="1:19" s="69" customFormat="1" ht="23.25" customHeight="1">
      <c r="A14" s="52"/>
      <c r="B14" s="53"/>
      <c r="C14" s="54"/>
      <c r="D14" s="55"/>
      <c r="E14" s="54"/>
      <c r="F14" s="56"/>
      <c r="G14" s="57"/>
      <c r="H14" s="58"/>
      <c r="I14" s="70">
        <v>2</v>
      </c>
      <c r="J14" s="71">
        <f>L13+$Q$9</f>
        <v>0.5939930555555556</v>
      </c>
      <c r="K14" s="72">
        <v>0.6511689814814815</v>
      </c>
      <c r="L14" s="73">
        <v>0.6558680555555556</v>
      </c>
      <c r="M14" s="71">
        <f>L14-K14</f>
        <v>0.0046990740740741055</v>
      </c>
      <c r="N14" s="74">
        <f>K14-J14</f>
        <v>0.05717592592592591</v>
      </c>
      <c r="O14" s="75">
        <f>$K$10/N14/24</f>
        <v>14.574898785425106</v>
      </c>
      <c r="P14" s="65"/>
      <c r="Q14" s="66"/>
      <c r="R14" s="67"/>
      <c r="S14" s="68"/>
    </row>
    <row r="15" spans="1:255" ht="23.25" customHeight="1">
      <c r="A15"/>
      <c r="B15"/>
      <c r="C15"/>
      <c r="D15"/>
      <c r="E15"/>
      <c r="F15"/>
      <c r="G15"/>
      <c r="H15" s="51" t="s">
        <v>137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19" s="69" customFormat="1" ht="23.25" customHeight="1">
      <c r="A16" s="52">
        <v>1</v>
      </c>
      <c r="B16" s="53">
        <v>15</v>
      </c>
      <c r="C16" s="54" t="s">
        <v>138</v>
      </c>
      <c r="D16" s="55" t="s">
        <v>139</v>
      </c>
      <c r="E16" s="54" t="s">
        <v>140</v>
      </c>
      <c r="F16" s="55" t="s">
        <v>100</v>
      </c>
      <c r="G16" s="57" t="s">
        <v>122</v>
      </c>
      <c r="H16" s="58" t="s">
        <v>123</v>
      </c>
      <c r="I16" s="59">
        <v>1</v>
      </c>
      <c r="J16" s="60">
        <v>0.47152777777777777</v>
      </c>
      <c r="K16" s="61">
        <v>0.5325231481481482</v>
      </c>
      <c r="L16" s="62">
        <v>0.5424884259259259</v>
      </c>
      <c r="M16" s="62">
        <f>L16-K16</f>
        <v>0.009965277777777781</v>
      </c>
      <c r="N16" s="63">
        <f>K16-J16</f>
        <v>0.060995370370370394</v>
      </c>
      <c r="O16" s="64">
        <f>$K$9/N16/24</f>
        <v>13.662239089184055</v>
      </c>
      <c r="P16" s="65">
        <f>SUM($K$9:$K$10)/Q16/24</f>
        <v>13.041115739902201</v>
      </c>
      <c r="Q16" s="66">
        <f>SUM(N16:N17)</f>
        <v>0.12780092592592585</v>
      </c>
      <c r="R16" s="67">
        <f>SUM(M16:M17)+Q16</f>
        <v>0.14340277777777777</v>
      </c>
      <c r="S16" s="68"/>
    </row>
    <row r="17" spans="1:19" s="69" customFormat="1" ht="23.25" customHeight="1">
      <c r="A17" s="52"/>
      <c r="B17" s="53"/>
      <c r="C17" s="54"/>
      <c r="D17" s="55"/>
      <c r="E17" s="54"/>
      <c r="F17" s="55"/>
      <c r="G17" s="57"/>
      <c r="H17" s="58"/>
      <c r="I17" s="70">
        <v>2</v>
      </c>
      <c r="J17" s="71">
        <f>L16+$Q$9</f>
        <v>0.5633217592592593</v>
      </c>
      <c r="K17" s="72">
        <v>0.6301273148148148</v>
      </c>
      <c r="L17" s="73">
        <v>0.6357638888888889</v>
      </c>
      <c r="M17" s="71">
        <f>L17-K17</f>
        <v>0.005636574074074141</v>
      </c>
      <c r="N17" s="74">
        <f>K17-J17</f>
        <v>0.06680555555555545</v>
      </c>
      <c r="O17" s="75">
        <f>$K$10/N17/24</f>
        <v>12.474012474012495</v>
      </c>
      <c r="P17" s="65"/>
      <c r="Q17" s="66"/>
      <c r="R17" s="67"/>
      <c r="S17" s="68"/>
    </row>
    <row r="18" spans="1:256" ht="23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3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7" ht="30" customHeight="1">
      <c r="A20" s="76"/>
      <c r="B20" s="76"/>
      <c r="D20" s="76"/>
      <c r="E20" s="76" t="s">
        <v>52</v>
      </c>
      <c r="F20" s="77"/>
      <c r="I20" s="1" t="s">
        <v>53</v>
      </c>
      <c r="L20" s="76"/>
      <c r="M20" s="76"/>
      <c r="N20" s="76"/>
      <c r="O20" s="76"/>
      <c r="P20" s="76"/>
      <c r="Q20" s="76"/>
    </row>
    <row r="21" spans="1:17" ht="30" customHeight="1">
      <c r="A21" s="76"/>
      <c r="B21" s="76"/>
      <c r="D21" s="76"/>
      <c r="E21" s="76" t="s">
        <v>54</v>
      </c>
      <c r="F21" s="77"/>
      <c r="I21" s="76" t="s">
        <v>55</v>
      </c>
      <c r="J21" s="76"/>
      <c r="K21" s="76"/>
      <c r="L21" s="76"/>
      <c r="M21" s="76"/>
      <c r="N21" s="76"/>
      <c r="O21" s="76"/>
      <c r="P21" s="76"/>
      <c r="Q21" s="76"/>
    </row>
    <row r="22" ht="13.5" customHeight="1"/>
    <row r="23" ht="23.25" customHeight="1"/>
    <row r="24" ht="23.25" customHeight="1"/>
    <row r="49" ht="23.25" customHeight="1"/>
    <row r="50" ht="23.25" customHeight="1"/>
    <row r="52" ht="23.25" customHeight="1"/>
    <row r="53" ht="23.25" customHeight="1"/>
  </sheetData>
  <sheetProtection selectLockedCells="1" selectUnlockedCells="1"/>
  <mergeCells count="41">
    <mergeCell ref="A3:S3"/>
    <mergeCell ref="A4:S4"/>
    <mergeCell ref="A5:S5"/>
    <mergeCell ref="A6:S6"/>
    <mergeCell ref="A7:S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M9:N9"/>
    <mergeCell ref="R9:R11"/>
    <mergeCell ref="S9:S11"/>
    <mergeCell ref="A13:A14"/>
    <mergeCell ref="B13:B14"/>
    <mergeCell ref="C13:C14"/>
    <mergeCell ref="D13:D14"/>
    <mergeCell ref="E13:E14"/>
    <mergeCell ref="F13:F14"/>
    <mergeCell ref="G13:G14"/>
    <mergeCell ref="H13:H14"/>
    <mergeCell ref="P13:P14"/>
    <mergeCell ref="Q13:Q14"/>
    <mergeCell ref="R13:R14"/>
    <mergeCell ref="S13:S14"/>
    <mergeCell ref="A16:A17"/>
    <mergeCell ref="B16:B17"/>
    <mergeCell ref="C16:C17"/>
    <mergeCell ref="D16:D17"/>
    <mergeCell ref="E16:E17"/>
    <mergeCell ref="F16:F17"/>
    <mergeCell ref="G16:G17"/>
    <mergeCell ref="H16:H17"/>
    <mergeCell ref="P16:P17"/>
    <mergeCell ref="Q16:Q17"/>
    <mergeCell ref="R16:R17"/>
    <mergeCell ref="S16:S17"/>
  </mergeCells>
  <conditionalFormatting sqref="M13:M14 M16:M17">
    <cfRule type="cellIs" priority="1" dxfId="0" operator="greaterThan" stopIfTrue="1">
      <formula>0.0138888888888889</formula>
    </cfRule>
  </conditionalFormatting>
  <conditionalFormatting sqref="O13:O14 O16:O17">
    <cfRule type="cellIs" priority="2" dxfId="0" operator="greaterThan" stopIfTrue="1">
      <formula>16</formula>
    </cfRule>
  </conditionalFormatting>
  <conditionalFormatting sqref="P13:P14 P16:P17">
    <cfRule type="cellIs" priority="3" dxfId="0" operator="greaterThan" stopIfTrue="1">
      <formula>16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&amp;R© Комитет по ДКП ФКСР, 2015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K19"/>
  <sheetViews>
    <sheetView zoomScale="97" zoomScaleNormal="97" workbookViewId="0" topLeftCell="A1">
      <selection activeCell="C33" sqref="C33"/>
    </sheetView>
  </sheetViews>
  <sheetFormatPr defaultColWidth="9.140625" defaultRowHeight="15"/>
  <cols>
    <col min="1" max="1" width="3.7109375" style="1" customWidth="1"/>
    <col min="2" max="2" width="7.7109375" style="1" customWidth="1"/>
    <col min="3" max="3" width="19.140625" style="1" customWidth="1"/>
    <col min="4" max="4" width="7.7109375" style="1" customWidth="1"/>
    <col min="5" max="5" width="25.7109375" style="1" customWidth="1"/>
    <col min="6" max="6" width="7.7109375" style="1" customWidth="1"/>
    <col min="7" max="7" width="12.7109375" style="1" customWidth="1"/>
    <col min="8" max="8" width="16.421875" style="1" customWidth="1"/>
    <col min="9" max="9" width="3.7109375" style="1" customWidth="1"/>
    <col min="10" max="10" width="9.7109375" style="1" customWidth="1"/>
    <col min="11" max="11" width="10.7109375" style="1" customWidth="1"/>
    <col min="12" max="12" width="10.421875" style="1" customWidth="1"/>
    <col min="13" max="16" width="9.7109375" style="1" customWidth="1"/>
    <col min="17" max="17" width="11.7109375" style="1" customWidth="1"/>
    <col min="18" max="18" width="9.7109375" style="1" customWidth="1"/>
    <col min="19" max="19" width="1.1484375" style="1" customWidth="1"/>
    <col min="20" max="16384" width="9.140625" style="1" customWidth="1"/>
  </cols>
  <sheetData>
    <row r="1" spans="1:37" s="3" customFormat="1" ht="15" hidden="1">
      <c r="A1" s="2" t="s">
        <v>0</v>
      </c>
      <c r="C1" s="4"/>
      <c r="D1" s="2" t="s">
        <v>1</v>
      </c>
      <c r="E1" s="4"/>
      <c r="F1" s="2" t="s">
        <v>2</v>
      </c>
      <c r="I1" s="4"/>
      <c r="J1" s="4"/>
      <c r="K1" s="4"/>
      <c r="L1" s="4"/>
      <c r="M1" s="4"/>
      <c r="N1" s="4"/>
      <c r="O1" s="2" t="s">
        <v>3</v>
      </c>
      <c r="P1" s="2" t="s">
        <v>4</v>
      </c>
      <c r="Q1" s="2"/>
      <c r="R1" s="2" t="s">
        <v>5</v>
      </c>
      <c r="U1" s="5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K1" s="7"/>
    </row>
    <row r="2" spans="1:19" s="10" customFormat="1" ht="4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</row>
    <row r="3" spans="1:19" ht="68.25" customHeight="1">
      <c r="A3" s="11" t="s">
        <v>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13" customFormat="1" ht="15.75" customHeight="1">
      <c r="A4" s="12" t="s">
        <v>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s="15" customFormat="1" ht="15.75" customHeight="1">
      <c r="A5" s="14" t="s">
        <v>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s="17" customFormat="1" ht="15.75" customHeight="1">
      <c r="A6" s="16" t="s">
        <v>141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s="17" customFormat="1" ht="15.75" customHeight="1">
      <c r="A7" s="18">
        <v>42854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s="25" customFormat="1" ht="15" customHeight="1">
      <c r="A8" s="19" t="s">
        <v>10</v>
      </c>
      <c r="B8" s="20"/>
      <c r="C8" s="21"/>
      <c r="D8" s="21"/>
      <c r="E8" s="21"/>
      <c r="F8" s="21"/>
      <c r="G8" s="22"/>
      <c r="H8" s="20"/>
      <c r="I8" s="20"/>
      <c r="J8" s="20"/>
      <c r="K8" s="20"/>
      <c r="L8" s="20"/>
      <c r="M8" s="20"/>
      <c r="N8" s="20"/>
      <c r="O8" s="20"/>
      <c r="P8" s="20"/>
      <c r="Q8" s="20"/>
      <c r="R8" s="23"/>
      <c r="S8" s="112"/>
    </row>
    <row r="9" spans="1:19" s="39" customFormat="1" ht="15" customHeight="1">
      <c r="A9" s="26" t="s">
        <v>11</v>
      </c>
      <c r="B9" s="27" t="s">
        <v>12</v>
      </c>
      <c r="C9" s="28" t="s">
        <v>13</v>
      </c>
      <c r="D9" s="29" t="s">
        <v>14</v>
      </c>
      <c r="E9" s="28" t="s">
        <v>15</v>
      </c>
      <c r="F9" s="29" t="s">
        <v>14</v>
      </c>
      <c r="G9" s="29" t="s">
        <v>16</v>
      </c>
      <c r="H9" s="29" t="s">
        <v>17</v>
      </c>
      <c r="I9" s="30" t="s">
        <v>18</v>
      </c>
      <c r="J9" s="31" t="s">
        <v>19</v>
      </c>
      <c r="K9" s="32">
        <v>15</v>
      </c>
      <c r="L9" s="33" t="s">
        <v>20</v>
      </c>
      <c r="M9" s="34" t="s">
        <v>21</v>
      </c>
      <c r="N9" s="34"/>
      <c r="O9" s="33">
        <v>1</v>
      </c>
      <c r="P9" s="35" t="s">
        <v>22</v>
      </c>
      <c r="Q9" s="36">
        <v>0.020833333333333332</v>
      </c>
      <c r="R9" s="37" t="s">
        <v>23</v>
      </c>
      <c r="S9" s="38"/>
    </row>
    <row r="10" spans="1:19" s="39" customFormat="1" ht="15" customHeight="1">
      <c r="A10" s="26"/>
      <c r="B10" s="27"/>
      <c r="C10" s="28"/>
      <c r="D10" s="29"/>
      <c r="E10" s="28"/>
      <c r="F10" s="29"/>
      <c r="G10" s="29"/>
      <c r="H10" s="29"/>
      <c r="I10" s="30"/>
      <c r="J10" s="40" t="s">
        <v>25</v>
      </c>
      <c r="K10" s="41">
        <v>15</v>
      </c>
      <c r="L10" s="42" t="s">
        <v>20</v>
      </c>
      <c r="M10" s="43"/>
      <c r="N10" s="43"/>
      <c r="O10" s="42"/>
      <c r="P10" s="44"/>
      <c r="Q10" s="45"/>
      <c r="R10" s="37"/>
      <c r="S10" s="38"/>
    </row>
    <row r="11" spans="1:19" s="39" customFormat="1" ht="39.75" customHeight="1">
      <c r="A11" s="26"/>
      <c r="B11" s="27"/>
      <c r="C11" s="28"/>
      <c r="D11" s="29"/>
      <c r="E11" s="28"/>
      <c r="F11" s="29"/>
      <c r="G11" s="29"/>
      <c r="H11" s="29"/>
      <c r="I11" s="30"/>
      <c r="J11" s="46" t="s">
        <v>26</v>
      </c>
      <c r="K11" s="47" t="s">
        <v>27</v>
      </c>
      <c r="L11" s="48" t="s">
        <v>28</v>
      </c>
      <c r="M11" s="48" t="s">
        <v>29</v>
      </c>
      <c r="N11" s="48" t="s">
        <v>30</v>
      </c>
      <c r="O11" s="49" t="s">
        <v>31</v>
      </c>
      <c r="P11" s="49" t="s">
        <v>32</v>
      </c>
      <c r="Q11" s="50" t="s">
        <v>33</v>
      </c>
      <c r="R11" s="37"/>
      <c r="S11" s="38"/>
    </row>
    <row r="12" spans="1:19" s="69" customFormat="1" ht="23.25" customHeight="1">
      <c r="A12" s="52">
        <v>1</v>
      </c>
      <c r="B12" s="53">
        <v>102</v>
      </c>
      <c r="C12" s="54" t="s">
        <v>142</v>
      </c>
      <c r="D12" s="55" t="s">
        <v>100</v>
      </c>
      <c r="E12" s="54" t="s">
        <v>143</v>
      </c>
      <c r="F12" s="55" t="s">
        <v>144</v>
      </c>
      <c r="G12" s="57" t="s">
        <v>145</v>
      </c>
      <c r="H12" s="58" t="s">
        <v>118</v>
      </c>
      <c r="I12" s="59">
        <v>1</v>
      </c>
      <c r="J12" s="60">
        <v>0.44166666666666665</v>
      </c>
      <c r="K12" s="61">
        <v>0.4948148148148148</v>
      </c>
      <c r="L12" s="62">
        <v>0.4968634259259259</v>
      </c>
      <c r="M12" s="62">
        <f>L12-K12</f>
        <v>0.0020486111111110983</v>
      </c>
      <c r="N12" s="63">
        <f>K12-J12</f>
        <v>0.05314814814814817</v>
      </c>
      <c r="O12" s="64">
        <f>$K$9/N12/24</f>
        <v>11.759581881533096</v>
      </c>
      <c r="P12" s="65">
        <f>SUM($K$9:$K$10)/Q12/24</f>
        <v>12.64785103642113</v>
      </c>
      <c r="Q12" s="66">
        <f>SUM(N12:N13)</f>
        <v>0.0988310185185185</v>
      </c>
      <c r="R12" s="67">
        <f>SUM(M12:M13)+Q12</f>
        <v>0.10225694444444444</v>
      </c>
      <c r="S12" s="68"/>
    </row>
    <row r="13" spans="1:19" s="69" customFormat="1" ht="23.25" customHeight="1">
      <c r="A13" s="52"/>
      <c r="B13" s="53"/>
      <c r="C13" s="54"/>
      <c r="D13" s="55"/>
      <c r="E13" s="54"/>
      <c r="F13" s="55"/>
      <c r="G13" s="57"/>
      <c r="H13" s="58"/>
      <c r="I13" s="70">
        <v>2</v>
      </c>
      <c r="J13" s="71">
        <f>L12+$Q$9</f>
        <v>0.5176967592592593</v>
      </c>
      <c r="K13" s="72">
        <v>0.5633796296296296</v>
      </c>
      <c r="L13" s="73">
        <v>0.5647569444444445</v>
      </c>
      <c r="M13" s="71">
        <f>L13-K13</f>
        <v>0.001377314814814845</v>
      </c>
      <c r="N13" s="74">
        <f>K13-J13</f>
        <v>0.04568287037037033</v>
      </c>
      <c r="O13" s="75">
        <f>$K$10/N13/24</f>
        <v>13.681276919179135</v>
      </c>
      <c r="P13" s="65"/>
      <c r="Q13" s="66"/>
      <c r="R13" s="67"/>
      <c r="S13" s="68"/>
    </row>
    <row r="14" ht="30" customHeight="1"/>
    <row r="18" spans="1:17" ht="30" customHeight="1">
      <c r="A18" s="76"/>
      <c r="B18" s="76"/>
      <c r="D18" s="76"/>
      <c r="E18" s="76" t="s">
        <v>52</v>
      </c>
      <c r="F18" s="77"/>
      <c r="I18" s="1" t="s">
        <v>53</v>
      </c>
      <c r="L18" s="76"/>
      <c r="M18" s="76"/>
      <c r="N18" s="76"/>
      <c r="O18" s="76"/>
      <c r="P18" s="76"/>
      <c r="Q18" s="76"/>
    </row>
    <row r="19" spans="1:17" ht="30" customHeight="1">
      <c r="A19" s="76"/>
      <c r="B19" s="76"/>
      <c r="D19" s="76"/>
      <c r="E19" s="76" t="s">
        <v>54</v>
      </c>
      <c r="F19" s="77"/>
      <c r="I19" s="76" t="s">
        <v>55</v>
      </c>
      <c r="J19" s="76"/>
      <c r="K19" s="76"/>
      <c r="L19" s="76"/>
      <c r="M19" s="76"/>
      <c r="N19" s="76"/>
      <c r="O19" s="76"/>
      <c r="P19" s="76"/>
      <c r="Q19" s="76"/>
    </row>
  </sheetData>
  <sheetProtection selectLockedCells="1" selectUnlockedCells="1"/>
  <mergeCells count="29">
    <mergeCell ref="A3:S3"/>
    <mergeCell ref="A4:S4"/>
    <mergeCell ref="A5:S5"/>
    <mergeCell ref="A6:S6"/>
    <mergeCell ref="A7:S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M9:N9"/>
    <mergeCell ref="R9:R11"/>
    <mergeCell ref="S9:S11"/>
    <mergeCell ref="A12:A13"/>
    <mergeCell ref="B12:B13"/>
    <mergeCell ref="C12:C13"/>
    <mergeCell ref="D12:D13"/>
    <mergeCell ref="E12:E13"/>
    <mergeCell ref="F12:F13"/>
    <mergeCell ref="G12:G13"/>
    <mergeCell ref="H12:H13"/>
    <mergeCell ref="P12:P13"/>
    <mergeCell ref="Q12:Q13"/>
    <mergeCell ref="R12:R13"/>
    <mergeCell ref="S12:S13"/>
  </mergeCells>
  <conditionalFormatting sqref="M12:M13">
    <cfRule type="cellIs" priority="1" dxfId="0" operator="greaterThan" stopIfTrue="1">
      <formula>0.0138888888888889</formula>
    </cfRule>
  </conditionalFormatting>
  <conditionalFormatting sqref="O12:O13">
    <cfRule type="cellIs" priority="2" dxfId="0" operator="greaterThan" stopIfTrue="1">
      <formula>16</formula>
    </cfRule>
  </conditionalFormatting>
  <conditionalFormatting sqref="P12:P13">
    <cfRule type="cellIs" priority="3" dxfId="0" operator="greaterThan" stopIfTrue="1">
      <formula>16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&amp;R© Комитет по ДКП ФКСР, 2015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V25"/>
  <sheetViews>
    <sheetView zoomScale="97" zoomScaleNormal="97" workbookViewId="0" topLeftCell="A1">
      <selection activeCell="E14" sqref="E14"/>
    </sheetView>
  </sheetViews>
  <sheetFormatPr defaultColWidth="9.140625" defaultRowHeight="15"/>
  <cols>
    <col min="1" max="1" width="3.7109375" style="78" customWidth="1"/>
    <col min="2" max="2" width="6.8515625" style="78" customWidth="1"/>
    <col min="3" max="3" width="15.7109375" style="78" customWidth="1"/>
    <col min="4" max="4" width="7.7109375" style="78" customWidth="1"/>
    <col min="5" max="5" width="25.7109375" style="78" customWidth="1"/>
    <col min="6" max="6" width="7.7109375" style="78" customWidth="1"/>
    <col min="7" max="7" width="12.7109375" style="78" customWidth="1"/>
    <col min="8" max="8" width="14.57421875" style="78" customWidth="1"/>
    <col min="9" max="9" width="3.7109375" style="78" customWidth="1"/>
    <col min="10" max="10" width="9.7109375" style="78" customWidth="1"/>
    <col min="11" max="11" width="10.7109375" style="78" customWidth="1"/>
    <col min="12" max="15" width="9.7109375" style="78" customWidth="1"/>
    <col min="16" max="16" width="13.7109375" style="78" customWidth="1"/>
    <col min="17" max="17" width="14.8515625" style="78" customWidth="1"/>
    <col min="18" max="18" width="6.7109375" style="78" customWidth="1"/>
    <col min="19" max="16384" width="9.140625" style="78" customWidth="1"/>
  </cols>
  <sheetData>
    <row r="1" spans="1:37" s="3" customFormat="1" ht="15" hidden="1">
      <c r="A1" s="2" t="s">
        <v>0</v>
      </c>
      <c r="C1" s="4"/>
      <c r="D1" s="2" t="s">
        <v>1</v>
      </c>
      <c r="E1" s="4"/>
      <c r="F1" s="2" t="s">
        <v>2</v>
      </c>
      <c r="H1" s="4"/>
      <c r="I1" s="4"/>
      <c r="J1" s="4"/>
      <c r="K1" s="4"/>
      <c r="L1" s="4"/>
      <c r="M1" s="4"/>
      <c r="N1" s="4"/>
      <c r="O1" s="2" t="s">
        <v>3</v>
      </c>
      <c r="P1" s="2" t="s">
        <v>4</v>
      </c>
      <c r="Q1" s="2" t="s">
        <v>5</v>
      </c>
      <c r="R1" s="79"/>
      <c r="U1" s="5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K1" s="7"/>
    </row>
    <row r="2" spans="1:18" s="82" customFormat="1" ht="4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1"/>
    </row>
    <row r="3" spans="1:18" ht="70.5" customHeight="1">
      <c r="A3" s="83" t="s">
        <v>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18" s="85" customFormat="1" ht="15.75" customHeight="1">
      <c r="A4" s="84" t="s">
        <v>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</row>
    <row r="5" spans="1:18" s="87" customFormat="1" ht="15.75" customHeight="1">
      <c r="A5" s="86" t="s">
        <v>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</row>
    <row r="6" spans="1:18" s="89" customFormat="1" ht="15.75" customHeight="1">
      <c r="A6" s="88" t="s">
        <v>146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18" s="89" customFormat="1" ht="15.75" customHeight="1">
      <c r="A7" s="90">
        <v>42854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</row>
    <row r="8" spans="1:18" s="97" customFormat="1" ht="15" customHeight="1">
      <c r="A8" s="91" t="s">
        <v>10</v>
      </c>
      <c r="B8" s="92"/>
      <c r="C8" s="93"/>
      <c r="D8" s="93"/>
      <c r="E8" s="93"/>
      <c r="F8" s="93"/>
      <c r="G8" s="94"/>
      <c r="H8" s="92"/>
      <c r="I8" s="92"/>
      <c r="J8" s="92"/>
      <c r="K8" s="92"/>
      <c r="L8" s="92"/>
      <c r="M8" s="92"/>
      <c r="N8" s="92"/>
      <c r="O8" s="92"/>
      <c r="P8" s="92"/>
      <c r="Q8" s="95"/>
      <c r="R8" s="96"/>
    </row>
    <row r="9" spans="1:18" s="104" customFormat="1" ht="15" customHeight="1">
      <c r="A9" s="98" t="s">
        <v>11</v>
      </c>
      <c r="B9" s="99" t="s">
        <v>12</v>
      </c>
      <c r="C9" s="100" t="s">
        <v>13</v>
      </c>
      <c r="D9" s="101" t="s">
        <v>14</v>
      </c>
      <c r="E9" s="100" t="s">
        <v>15</v>
      </c>
      <c r="F9" s="101" t="s">
        <v>14</v>
      </c>
      <c r="G9" s="101" t="s">
        <v>16</v>
      </c>
      <c r="H9" s="101" t="s">
        <v>17</v>
      </c>
      <c r="I9" s="102" t="s">
        <v>18</v>
      </c>
      <c r="J9" s="31" t="s">
        <v>19</v>
      </c>
      <c r="K9" s="32">
        <v>30</v>
      </c>
      <c r="L9" s="33" t="s">
        <v>20</v>
      </c>
      <c r="M9" s="34" t="s">
        <v>21</v>
      </c>
      <c r="N9" s="34"/>
      <c r="O9" s="33">
        <v>1</v>
      </c>
      <c r="P9" s="35" t="s">
        <v>22</v>
      </c>
      <c r="Q9" s="36">
        <v>0.020833333333333332</v>
      </c>
      <c r="R9" s="103" t="s">
        <v>24</v>
      </c>
    </row>
    <row r="10" spans="1:18" s="104" customFormat="1" ht="15" customHeight="1">
      <c r="A10" s="98"/>
      <c r="B10" s="99"/>
      <c r="C10" s="100"/>
      <c r="D10" s="101"/>
      <c r="E10" s="100"/>
      <c r="F10" s="101"/>
      <c r="G10" s="101"/>
      <c r="H10" s="101"/>
      <c r="I10" s="102"/>
      <c r="J10" s="113" t="s">
        <v>25</v>
      </c>
      <c r="K10" s="114">
        <v>30</v>
      </c>
      <c r="L10" s="115" t="s">
        <v>20</v>
      </c>
      <c r="M10" s="116"/>
      <c r="N10" s="116"/>
      <c r="O10" s="115">
        <v>2</v>
      </c>
      <c r="P10" s="117" t="s">
        <v>22</v>
      </c>
      <c r="Q10" s="118">
        <v>0.027777777777777776</v>
      </c>
      <c r="R10" s="103"/>
    </row>
    <row r="11" spans="1:18" s="104" customFormat="1" ht="15" customHeight="1">
      <c r="A11" s="98"/>
      <c r="B11" s="99"/>
      <c r="C11" s="100"/>
      <c r="D11" s="101"/>
      <c r="E11" s="100"/>
      <c r="F11" s="101"/>
      <c r="G11" s="101"/>
      <c r="H11" s="101"/>
      <c r="I11" s="102"/>
      <c r="J11" s="40" t="s">
        <v>147</v>
      </c>
      <c r="K11" s="41">
        <v>20</v>
      </c>
      <c r="L11" s="42" t="s">
        <v>20</v>
      </c>
      <c r="M11" s="43"/>
      <c r="N11" s="43"/>
      <c r="O11" s="42"/>
      <c r="P11" s="44"/>
      <c r="Q11" s="45"/>
      <c r="R11" s="103"/>
    </row>
    <row r="12" spans="1:18" s="104" customFormat="1" ht="39.75" customHeight="1">
      <c r="A12" s="98"/>
      <c r="B12" s="99"/>
      <c r="C12" s="100"/>
      <c r="D12" s="101"/>
      <c r="E12" s="100"/>
      <c r="F12" s="101"/>
      <c r="G12" s="101"/>
      <c r="H12" s="101"/>
      <c r="I12" s="102"/>
      <c r="J12" s="46" t="s">
        <v>26</v>
      </c>
      <c r="K12" s="47" t="s">
        <v>27</v>
      </c>
      <c r="L12" s="48" t="s">
        <v>28</v>
      </c>
      <c r="M12" s="48" t="s">
        <v>29</v>
      </c>
      <c r="N12" s="48" t="s">
        <v>30</v>
      </c>
      <c r="O12" s="49" t="s">
        <v>31</v>
      </c>
      <c r="P12" s="49" t="s">
        <v>32</v>
      </c>
      <c r="Q12" s="119" t="s">
        <v>33</v>
      </c>
      <c r="R12" s="103"/>
    </row>
    <row r="13" spans="1:256" ht="18" customHeight="1">
      <c r="A13"/>
      <c r="B13"/>
      <c r="C13"/>
      <c r="D13"/>
      <c r="E13"/>
      <c r="F13"/>
      <c r="G13"/>
      <c r="H13" s="51" t="s">
        <v>148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18" s="110" customFormat="1" ht="18" customHeight="1">
      <c r="A14" s="105"/>
      <c r="B14" s="106">
        <v>201</v>
      </c>
      <c r="C14" s="54" t="s">
        <v>149</v>
      </c>
      <c r="D14" s="55" t="s">
        <v>150</v>
      </c>
      <c r="E14" s="54" t="s">
        <v>151</v>
      </c>
      <c r="F14" s="56" t="s">
        <v>152</v>
      </c>
      <c r="G14" s="57" t="s">
        <v>61</v>
      </c>
      <c r="H14" s="107" t="s">
        <v>62</v>
      </c>
      <c r="I14" s="108">
        <v>1</v>
      </c>
      <c r="J14" s="60">
        <v>0.3923611111111111</v>
      </c>
      <c r="K14" s="61">
        <v>0.4843865740740741</v>
      </c>
      <c r="L14" s="62">
        <v>0.4873726851851852</v>
      </c>
      <c r="M14" s="62">
        <f>L14-K14</f>
        <v>0.0029861111111110783</v>
      </c>
      <c r="N14" s="63">
        <f>L14-J14</f>
        <v>0.09501157407407407</v>
      </c>
      <c r="O14" s="64">
        <f>$K$9/N14/24</f>
        <v>13.156291874771592</v>
      </c>
      <c r="P14" s="120" t="s">
        <v>153</v>
      </c>
      <c r="Q14" s="121"/>
      <c r="R14" s="109"/>
    </row>
    <row r="15" spans="1:18" s="110" customFormat="1" ht="18" customHeight="1">
      <c r="A15" s="105"/>
      <c r="B15" s="106"/>
      <c r="C15" s="54"/>
      <c r="D15" s="55"/>
      <c r="E15" s="54"/>
      <c r="F15" s="56"/>
      <c r="G15" s="57"/>
      <c r="H15" s="107"/>
      <c r="I15" s="122">
        <v>2</v>
      </c>
      <c r="J15" s="123">
        <f>L14+$Q$9</f>
        <v>0.5082060185185185</v>
      </c>
      <c r="K15" s="124">
        <v>0.6073842592592592</v>
      </c>
      <c r="L15" s="123">
        <v>0.6159027777777778</v>
      </c>
      <c r="M15" s="123">
        <f>L15-K15</f>
        <v>0.008518518518518592</v>
      </c>
      <c r="N15" s="125">
        <f>L15-J15</f>
        <v>0.10769675925925926</v>
      </c>
      <c r="O15" s="126">
        <f>$K$10/N15/24</f>
        <v>11.606663084363246</v>
      </c>
      <c r="P15" s="120"/>
      <c r="Q15" s="121"/>
      <c r="R15" s="109"/>
    </row>
    <row r="16" spans="1:18" s="110" customFormat="1" ht="18" customHeight="1">
      <c r="A16" s="105"/>
      <c r="B16" s="106"/>
      <c r="C16" s="54"/>
      <c r="D16" s="55"/>
      <c r="E16" s="54"/>
      <c r="F16" s="56"/>
      <c r="G16" s="57"/>
      <c r="H16" s="107"/>
      <c r="I16" s="111">
        <v>3</v>
      </c>
      <c r="J16" s="71"/>
      <c r="K16" s="72"/>
      <c r="L16" s="71"/>
      <c r="M16" s="71"/>
      <c r="N16" s="74"/>
      <c r="O16" s="75"/>
      <c r="P16" s="120"/>
      <c r="Q16" s="121"/>
      <c r="R16" s="109"/>
    </row>
    <row r="17" spans="1:256" ht="18" customHeight="1">
      <c r="A17"/>
      <c r="B17"/>
      <c r="C17"/>
      <c r="D17"/>
      <c r="E17"/>
      <c r="F17"/>
      <c r="G17"/>
      <c r="H17" s="51" t="s">
        <v>154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18" s="110" customFormat="1" ht="18" customHeight="1">
      <c r="A18" s="105"/>
      <c r="B18" s="106">
        <v>203</v>
      </c>
      <c r="C18" s="54" t="s">
        <v>155</v>
      </c>
      <c r="D18" s="55" t="s">
        <v>156</v>
      </c>
      <c r="E18" s="127" t="s">
        <v>157</v>
      </c>
      <c r="F18" s="56" t="s">
        <v>158</v>
      </c>
      <c r="G18" s="57" t="s">
        <v>159</v>
      </c>
      <c r="H18" s="107" t="s">
        <v>118</v>
      </c>
      <c r="I18" s="108">
        <v>1</v>
      </c>
      <c r="J18" s="60">
        <v>0.3923611111111111</v>
      </c>
      <c r="K18" s="61">
        <v>0.4958796296296296</v>
      </c>
      <c r="L18" s="62">
        <v>0.5015625</v>
      </c>
      <c r="M18" s="62">
        <f>L18-K18</f>
        <v>0.0056828703703704075</v>
      </c>
      <c r="N18" s="63">
        <f>L18-J18</f>
        <v>0.10920138888888892</v>
      </c>
      <c r="O18" s="64">
        <f>$K$9/N18/24</f>
        <v>11.446740858505562</v>
      </c>
      <c r="P18" s="120" t="s">
        <v>160</v>
      </c>
      <c r="Q18" s="121"/>
      <c r="R18" s="109"/>
    </row>
    <row r="19" spans="1:18" s="110" customFormat="1" ht="18" customHeight="1">
      <c r="A19" s="105"/>
      <c r="B19" s="106"/>
      <c r="C19" s="54"/>
      <c r="D19" s="55"/>
      <c r="E19" s="127"/>
      <c r="F19" s="56"/>
      <c r="G19" s="57"/>
      <c r="H19" s="107"/>
      <c r="I19" s="122">
        <v>2</v>
      </c>
      <c r="J19" s="123">
        <v>0.5223958333333333</v>
      </c>
      <c r="K19" s="124"/>
      <c r="L19" s="123"/>
      <c r="M19" s="123"/>
      <c r="N19" s="125"/>
      <c r="O19" s="126"/>
      <c r="P19" s="120"/>
      <c r="Q19" s="121"/>
      <c r="R19" s="109"/>
    </row>
    <row r="20" spans="1:18" s="110" customFormat="1" ht="18" customHeight="1">
      <c r="A20" s="105"/>
      <c r="B20" s="106"/>
      <c r="C20" s="54"/>
      <c r="D20" s="55"/>
      <c r="E20" s="127"/>
      <c r="F20" s="56"/>
      <c r="G20" s="57"/>
      <c r="H20" s="107"/>
      <c r="I20" s="111">
        <v>3</v>
      </c>
      <c r="J20" s="71"/>
      <c r="K20" s="72"/>
      <c r="L20" s="71"/>
      <c r="M20" s="71"/>
      <c r="N20" s="74"/>
      <c r="O20" s="75"/>
      <c r="P20" s="120"/>
      <c r="Q20" s="121"/>
      <c r="R20" s="109"/>
    </row>
    <row r="21" ht="18" customHeight="1"/>
    <row r="22" spans="1:256" ht="18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8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17" s="1" customFormat="1" ht="30" customHeight="1">
      <c r="A24" s="76"/>
      <c r="B24" s="76"/>
      <c r="D24" s="76"/>
      <c r="E24" s="76" t="s">
        <v>52</v>
      </c>
      <c r="F24" s="77"/>
      <c r="I24" s="1" t="s">
        <v>53</v>
      </c>
      <c r="L24" s="76"/>
      <c r="M24" s="76"/>
      <c r="N24" s="76"/>
      <c r="O24" s="76"/>
      <c r="P24" s="76"/>
      <c r="Q24" s="76"/>
    </row>
    <row r="25" spans="1:17" s="1" customFormat="1" ht="30" customHeight="1">
      <c r="A25" s="76"/>
      <c r="B25" s="76"/>
      <c r="D25" s="76"/>
      <c r="E25" s="76" t="s">
        <v>54</v>
      </c>
      <c r="F25" s="77"/>
      <c r="I25" s="76" t="s">
        <v>55</v>
      </c>
      <c r="J25" s="76"/>
      <c r="K25" s="76"/>
      <c r="L25" s="76"/>
      <c r="M25" s="76"/>
      <c r="N25" s="76"/>
      <c r="O25" s="76"/>
      <c r="P25" s="76"/>
      <c r="Q25" s="76"/>
    </row>
  </sheetData>
  <sheetProtection selectLockedCells="1" selectUnlockedCells="1"/>
  <mergeCells count="38">
    <mergeCell ref="A3:R3"/>
    <mergeCell ref="A4:R4"/>
    <mergeCell ref="A5:R5"/>
    <mergeCell ref="A6:R6"/>
    <mergeCell ref="A7:R7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M9:N9"/>
    <mergeCell ref="R9:R12"/>
    <mergeCell ref="A14:A16"/>
    <mergeCell ref="B14:B16"/>
    <mergeCell ref="C14:C16"/>
    <mergeCell ref="D14:D16"/>
    <mergeCell ref="E14:E16"/>
    <mergeCell ref="F14:F16"/>
    <mergeCell ref="G14:G16"/>
    <mergeCell ref="H14:H16"/>
    <mergeCell ref="P14:P16"/>
    <mergeCell ref="Q14:Q16"/>
    <mergeCell ref="R14:R16"/>
    <mergeCell ref="A18:A20"/>
    <mergeCell ref="B18:B20"/>
    <mergeCell ref="C18:C20"/>
    <mergeCell ref="D18:D20"/>
    <mergeCell ref="E18:E20"/>
    <mergeCell ref="F18:F20"/>
    <mergeCell ref="G18:G20"/>
    <mergeCell ref="H18:H20"/>
    <mergeCell ref="P18:P20"/>
    <mergeCell ref="Q18:Q20"/>
    <mergeCell ref="R18:R20"/>
  </mergeCells>
  <conditionalFormatting sqref="M14:M15 M18:M19">
    <cfRule type="cellIs" priority="1" dxfId="0" operator="greaterThan" stopIfTrue="1">
      <formula>0.0138888888888889</formula>
    </cfRule>
  </conditionalFormatting>
  <conditionalFormatting sqref="M16 M20">
    <cfRule type="cellIs" priority="2" dxfId="0" operator="greaterThan" stopIfTrue="1">
      <formula>0.0208333333333333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&amp;R© Комитет по ДКП ФКСР, 2015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"/>
  <sheetViews>
    <sheetView zoomScale="97" zoomScaleNormal="97" workbookViewId="0" topLeftCell="A1">
      <selection activeCell="E9" sqref="E9"/>
    </sheetView>
  </sheetViews>
  <sheetFormatPr defaultColWidth="9.140625" defaultRowHeight="15"/>
  <cols>
    <col min="1" max="1" width="3.00390625" style="1" customWidth="1"/>
    <col min="2" max="2" width="5.421875" style="1" customWidth="1"/>
    <col min="3" max="3" width="14.421875" style="1" customWidth="1"/>
    <col min="4" max="4" width="5.8515625" style="1" customWidth="1"/>
    <col min="5" max="5" width="20.7109375" style="1" customWidth="1"/>
    <col min="6" max="6" width="6.421875" style="1" customWidth="1"/>
    <col min="7" max="7" width="12.28125" style="1" customWidth="1"/>
    <col min="8" max="8" width="14.421875" style="1" customWidth="1"/>
    <col min="9" max="9" width="9.8515625" style="1" customWidth="1"/>
    <col min="10" max="10" width="10.00390625" style="1" customWidth="1"/>
    <col min="11" max="11" width="10.57421875" style="1" customWidth="1"/>
    <col min="12" max="12" width="9.8515625" style="1" customWidth="1"/>
    <col min="13" max="13" width="10.57421875" style="1" customWidth="1"/>
    <col min="14" max="14" width="9.421875" style="1" customWidth="1"/>
    <col min="15" max="15" width="13.8515625" style="1" customWidth="1"/>
    <col min="16" max="16" width="1.1484375" style="1" customWidth="1"/>
    <col min="17" max="16384" width="9.140625" style="1" customWidth="1"/>
  </cols>
  <sheetData>
    <row r="1" spans="1:16" s="10" customFormat="1" ht="45" customHeight="1">
      <c r="A1" s="8"/>
      <c r="B1" s="8"/>
      <c r="C1" s="128"/>
      <c r="D1" s="8"/>
      <c r="E1" s="128"/>
      <c r="F1" s="8"/>
      <c r="G1" s="8"/>
      <c r="H1" s="8"/>
      <c r="I1" s="8"/>
      <c r="J1" s="8"/>
      <c r="K1" s="8"/>
      <c r="L1" s="8"/>
      <c r="M1" s="8"/>
      <c r="N1" s="8"/>
      <c r="O1" s="8"/>
      <c r="P1" s="9"/>
    </row>
    <row r="2" spans="1:16" ht="56.25" customHeight="1">
      <c r="A2" s="11" t="s">
        <v>161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15" customFormat="1" ht="24" customHeight="1">
      <c r="A3" s="14" t="s">
        <v>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s="17" customFormat="1" ht="21" customHeight="1">
      <c r="A4" s="16" t="s">
        <v>162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s="17" customFormat="1" ht="15.75" customHeight="1">
      <c r="A5" s="18">
        <v>42854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s="25" customFormat="1" ht="15" customHeight="1">
      <c r="A6" s="19" t="s">
        <v>10</v>
      </c>
      <c r="B6" s="20"/>
      <c r="C6" s="21"/>
      <c r="D6" s="21"/>
      <c r="E6" s="21"/>
      <c r="F6" s="21"/>
      <c r="G6" s="22"/>
      <c r="H6" s="20"/>
      <c r="I6" s="20"/>
      <c r="J6" s="20"/>
      <c r="K6" s="20"/>
      <c r="L6" s="20"/>
      <c r="M6" s="20"/>
      <c r="N6" s="20"/>
      <c r="O6" s="23"/>
      <c r="P6" s="112"/>
    </row>
    <row r="7" spans="1:16" s="39" customFormat="1" ht="19.5" customHeight="1">
      <c r="A7" s="26" t="s">
        <v>11</v>
      </c>
      <c r="B7" s="27" t="s">
        <v>12</v>
      </c>
      <c r="C7" s="28" t="s">
        <v>163</v>
      </c>
      <c r="D7" s="29" t="s">
        <v>14</v>
      </c>
      <c r="E7" s="28" t="s">
        <v>15</v>
      </c>
      <c r="F7" s="29" t="s">
        <v>14</v>
      </c>
      <c r="G7" s="29" t="s">
        <v>16</v>
      </c>
      <c r="H7" s="129" t="s">
        <v>17</v>
      </c>
      <c r="I7" s="130" t="s">
        <v>19</v>
      </c>
      <c r="J7" s="131">
        <v>15</v>
      </c>
      <c r="K7" s="132" t="s">
        <v>20</v>
      </c>
      <c r="L7" s="133"/>
      <c r="M7" s="133"/>
      <c r="N7" s="132"/>
      <c r="O7" s="134" t="s">
        <v>23</v>
      </c>
      <c r="P7" s="38"/>
    </row>
    <row r="8" spans="1:16" s="39" customFormat="1" ht="48.75" customHeight="1">
      <c r="A8" s="26"/>
      <c r="B8" s="27"/>
      <c r="C8" s="28"/>
      <c r="D8" s="29"/>
      <c r="E8" s="28"/>
      <c r="F8" s="29"/>
      <c r="G8" s="29"/>
      <c r="H8" s="129"/>
      <c r="I8" s="135" t="s">
        <v>26</v>
      </c>
      <c r="J8" s="136" t="s">
        <v>27</v>
      </c>
      <c r="K8" s="137" t="s">
        <v>28</v>
      </c>
      <c r="L8" s="137" t="s">
        <v>29</v>
      </c>
      <c r="M8" s="137" t="s">
        <v>30</v>
      </c>
      <c r="N8" s="138" t="s">
        <v>32</v>
      </c>
      <c r="O8" s="134"/>
      <c r="P8" s="38"/>
    </row>
    <row r="9" spans="1:16" s="69" customFormat="1" ht="45" customHeight="1">
      <c r="A9" s="52">
        <v>1</v>
      </c>
      <c r="B9" s="53">
        <v>104</v>
      </c>
      <c r="C9" s="54" t="s">
        <v>164</v>
      </c>
      <c r="D9" s="55" t="s">
        <v>165</v>
      </c>
      <c r="E9" s="139" t="s">
        <v>166</v>
      </c>
      <c r="F9" s="55" t="s">
        <v>100</v>
      </c>
      <c r="G9" s="57" t="s">
        <v>167</v>
      </c>
      <c r="H9" s="58" t="s">
        <v>118</v>
      </c>
      <c r="I9" s="140">
        <v>0.4951388888888889</v>
      </c>
      <c r="J9" s="141">
        <v>0.5523842592592593</v>
      </c>
      <c r="K9" s="142">
        <v>0.5562731481481481</v>
      </c>
      <c r="L9" s="140">
        <f>K9-J9</f>
        <v>0.0038888888888888307</v>
      </c>
      <c r="M9" s="143">
        <f>J9-I9</f>
        <v>0.05724537037037036</v>
      </c>
      <c r="N9" s="65">
        <f>$J$7/M9/24</f>
        <v>10.917913465426608</v>
      </c>
      <c r="O9" s="121">
        <f>M9+L9</f>
        <v>0.061134259259259194</v>
      </c>
      <c r="P9" s="68"/>
    </row>
    <row r="10" spans="1:16" s="69" customFormat="1" ht="45" customHeight="1">
      <c r="A10" s="52">
        <v>2</v>
      </c>
      <c r="B10" s="53">
        <v>105</v>
      </c>
      <c r="C10" s="54" t="s">
        <v>168</v>
      </c>
      <c r="D10" s="55" t="s">
        <v>165</v>
      </c>
      <c r="E10" s="139" t="s">
        <v>169</v>
      </c>
      <c r="F10" s="55" t="s">
        <v>100</v>
      </c>
      <c r="G10" s="57" t="s">
        <v>170</v>
      </c>
      <c r="H10" s="58" t="s">
        <v>118</v>
      </c>
      <c r="I10" s="140">
        <v>0.4951388888888889</v>
      </c>
      <c r="J10" s="141">
        <v>0.5523726851851852</v>
      </c>
      <c r="K10" s="142">
        <v>0.559537037037037</v>
      </c>
      <c r="L10" s="140">
        <f>K10-J10</f>
        <v>0.0071643518518518245</v>
      </c>
      <c r="M10" s="143">
        <f>J10-I10</f>
        <v>0.057233796296296324</v>
      </c>
      <c r="N10" s="65">
        <f>$J$7/M10/24</f>
        <v>10.920121334681491</v>
      </c>
      <c r="O10" s="121">
        <f>M10+L10</f>
        <v>0.06439814814814815</v>
      </c>
      <c r="P10" s="68"/>
    </row>
    <row r="11" ht="30" customHeight="1"/>
    <row r="12" ht="30" customHeight="1"/>
    <row r="14" spans="1:17" ht="30" customHeight="1">
      <c r="A14" s="76"/>
      <c r="B14" s="76"/>
      <c r="D14" s="76"/>
      <c r="E14" s="76" t="s">
        <v>52</v>
      </c>
      <c r="F14" s="77"/>
      <c r="I14" s="1" t="s">
        <v>53</v>
      </c>
      <c r="L14" s="76"/>
      <c r="M14" s="76"/>
      <c r="N14" s="76"/>
      <c r="O14" s="76"/>
      <c r="P14" s="76"/>
      <c r="Q14" s="76"/>
    </row>
    <row r="15" spans="1:17" ht="30" customHeight="1">
      <c r="A15" s="76"/>
      <c r="B15" s="76"/>
      <c r="D15" s="76"/>
      <c r="E15" s="76" t="s">
        <v>54</v>
      </c>
      <c r="F15" s="77"/>
      <c r="I15" s="76" t="s">
        <v>55</v>
      </c>
      <c r="J15" s="76"/>
      <c r="K15" s="76"/>
      <c r="L15" s="76"/>
      <c r="M15" s="76"/>
      <c r="N15" s="76"/>
      <c r="O15" s="76"/>
      <c r="P15" s="76"/>
      <c r="Q15" s="76"/>
    </row>
  </sheetData>
  <sheetProtection selectLockedCells="1" selectUnlockedCells="1"/>
  <mergeCells count="15">
    <mergeCell ref="A2:P2"/>
    <mergeCell ref="A3:P3"/>
    <mergeCell ref="A4:P4"/>
    <mergeCell ref="A5:P5"/>
    <mergeCell ref="A7:A8"/>
    <mergeCell ref="B7:B8"/>
    <mergeCell ref="C7:C8"/>
    <mergeCell ref="D7:D8"/>
    <mergeCell ref="E7:E8"/>
    <mergeCell ref="F7:F8"/>
    <mergeCell ref="G7:G8"/>
    <mergeCell ref="H7:H8"/>
    <mergeCell ref="L7:M7"/>
    <mergeCell ref="O7:O8"/>
    <mergeCell ref="P7:P8"/>
  </mergeCells>
  <conditionalFormatting sqref="L9:L10">
    <cfRule type="cellIs" priority="1" dxfId="0" operator="greaterThan" stopIfTrue="1">
      <formula>0.0138888888888889</formula>
    </cfRule>
  </conditionalFormatting>
  <conditionalFormatting sqref="N9:N10">
    <cfRule type="cellIs" priority="2" dxfId="0" operator="greaterThan" stopIfTrue="1">
      <formula>16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Istok-29-04-2017</dc:title>
  <dc:subject/>
  <dc:creator>ТОШИБА</dc:creator>
  <cp:keywords/>
  <dc:description/>
  <cp:lastModifiedBy/>
  <cp:lastPrinted>2015-04-28T18:13:05Z</cp:lastPrinted>
  <dcterms:created xsi:type="dcterms:W3CDTF">2010-01-21T11:17:41Z</dcterms:created>
  <dcterms:modified xsi:type="dcterms:W3CDTF">2017-05-01T08:01:09Z</dcterms:modified>
  <cp:category/>
  <cp:version/>
  <cp:contentType/>
  <cp:contentStatus/>
  <cp:revision>32</cp:revision>
</cp:coreProperties>
</file>