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9375" tabRatio="933" activeTab="0"/>
  </bookViews>
  <sheets>
    <sheet name="МЛ" sheetId="1" r:id="rId1"/>
    <sheet name="ППюн" sheetId="2" r:id="rId2"/>
    <sheet name="ППд А(ок)" sheetId="3" r:id="rId3"/>
    <sheet name="ППд А" sheetId="4" r:id="rId4"/>
    <sheet name="Тест" sheetId="5" r:id="rId5"/>
    <sheet name="Тест (ок)" sheetId="6" r:id="rId6"/>
    <sheet name="Судейская" sheetId="7" r:id="rId7"/>
  </sheets>
  <definedNames>
    <definedName name="_xlnm.Print_Area" localSheetId="0">'МЛ'!$A$1:$L$51</definedName>
    <definedName name="_xlnm.Print_Area" localSheetId="3">'ППд А'!$A$1:$AA$27</definedName>
    <definedName name="_xlnm.Print_Area" localSheetId="2">'ППд А(ок)'!$A$1:$Z$32</definedName>
    <definedName name="_xlnm.Print_Area" localSheetId="1">'ППюн'!$A$1:$Z$20</definedName>
    <definedName name="_xlnm.Print_Area" localSheetId="4">'Тест'!$A$1:$Z$21</definedName>
    <definedName name="_xlnm.Print_Area" localSheetId="5">'Тест (ок)'!$A$1:$Z$21</definedName>
  </definedNames>
  <calcPr fullCalcOnLoad="1"/>
</workbook>
</file>

<file path=xl/sharedStrings.xml><?xml version="1.0" encoding="utf-8"?>
<sst xmlns="http://schemas.openxmlformats.org/spreadsheetml/2006/main" count="978" uniqueCount="265">
  <si>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</si>
  <si>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</si>
  <si>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</si>
  <si>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</si>
  <si>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</si>
  <si>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</si>
  <si>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</si>
  <si>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</si>
  <si>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</si>
  <si>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2Ю</t>
  </si>
  <si>
    <t>1Ю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</si>
  <si>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</si>
  <si>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</si>
  <si>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</si>
  <si>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</si>
  <si>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</si>
  <si>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</si>
  <si>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</si>
  <si>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Главный судья</t>
  </si>
  <si>
    <t>Выездка</t>
  </si>
  <si>
    <t>Н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</si>
  <si>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</si>
  <si>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</si>
  <si>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</si>
  <si>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</si>
  <si>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</si>
  <si>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</si>
  <si>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</si>
  <si>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</si>
  <si>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</si>
  <si>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</si>
  <si>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</si>
  <si>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</si>
  <si>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</si>
  <si>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</si>
  <si>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</si>
  <si>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</si>
  <si>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</si>
  <si>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>Ленинградская область</t>
  </si>
  <si>
    <t>Санкт-Петербург</t>
  </si>
  <si>
    <t>Член ГСК</t>
  </si>
  <si>
    <t>Ветеринарный врач</t>
  </si>
  <si>
    <t>самостоятельно</t>
  </si>
  <si>
    <t>Допущен</t>
  </si>
  <si>
    <t xml:space="preserve">Главный судья </t>
  </si>
  <si>
    <t>1К</t>
  </si>
  <si>
    <t>-</t>
  </si>
  <si>
    <t>Член ГСК, Технический Делегат</t>
  </si>
  <si>
    <t>М</t>
  </si>
  <si>
    <t>Технический делегат</t>
  </si>
  <si>
    <t>Ассистент ст.судьи</t>
  </si>
  <si>
    <t>Блюменталь Н.А.</t>
  </si>
  <si>
    <t>Блюменталь Н. - 1К - Санкт-Петербург</t>
  </si>
  <si>
    <t>Читчик</t>
  </si>
  <si>
    <t>Медиана</t>
  </si>
  <si>
    <t>Морковкин Г.Н.</t>
  </si>
  <si>
    <t>2К</t>
  </si>
  <si>
    <t>Новгородская область</t>
  </si>
  <si>
    <t>3Ю</t>
  </si>
  <si>
    <t>009672</t>
  </si>
  <si>
    <t>Волкова Ж.</t>
  </si>
  <si>
    <r>
      <t xml:space="preserve">НИКИТИНА </t>
    </r>
    <r>
      <rPr>
        <sz val="9"/>
        <rFont val="Verdana"/>
        <family val="2"/>
      </rPr>
      <t>Анна, 2006</t>
    </r>
  </si>
  <si>
    <t>012006</t>
  </si>
  <si>
    <t>011136</t>
  </si>
  <si>
    <t>Мережко Н.</t>
  </si>
  <si>
    <t>038206</t>
  </si>
  <si>
    <t>Сокырка И.</t>
  </si>
  <si>
    <t>КЗ Калгановский</t>
  </si>
  <si>
    <t>Морковкин Г.</t>
  </si>
  <si>
    <t>Дюбенко Т.</t>
  </si>
  <si>
    <t>КЗ "Калгановский"/ 
Ленинградская область</t>
  </si>
  <si>
    <t>С</t>
  </si>
  <si>
    <t>Кравченко Н.В.</t>
  </si>
  <si>
    <t>Секретарь</t>
  </si>
  <si>
    <t>Шеф-стюард</t>
  </si>
  <si>
    <t>Кравченко Н. - 2К - Новгородская область</t>
  </si>
  <si>
    <r>
      <t xml:space="preserve">МЕРЕЖКО </t>
    </r>
    <r>
      <rPr>
        <sz val="9"/>
        <rFont val="Verdana"/>
        <family val="2"/>
      </rPr>
      <t>Екатерина, 2006</t>
    </r>
  </si>
  <si>
    <r>
      <t>ВИВИАН</t>
    </r>
    <r>
      <rPr>
        <sz val="9"/>
        <rFont val="Verdana"/>
        <family val="2"/>
      </rPr>
      <t>-07, коб., рыж. трак., Вальдхайм, ПКХ "Элитар"</t>
    </r>
  </si>
  <si>
    <r>
      <t>КОМИССАРОВА</t>
    </r>
    <r>
      <rPr>
        <sz val="9"/>
        <rFont val="Verdana"/>
        <family val="2"/>
      </rPr>
      <t xml:space="preserve"> Кристина, 2007</t>
    </r>
  </si>
  <si>
    <r>
      <t>ЛИНДА</t>
    </r>
    <r>
      <rPr>
        <sz val="9"/>
        <rFont val="Verdana"/>
        <family val="2"/>
      </rPr>
      <t>-09, коб., сер., англо-араб., Нониус, Терский КЗ</t>
    </r>
  </si>
  <si>
    <t xml:space="preserve">Предварительный приз. Юноши </t>
  </si>
  <si>
    <t>Ноготкова Ю.</t>
  </si>
  <si>
    <t>Ружинская Е. - 1К - Ленинградская область</t>
  </si>
  <si>
    <t>Князевич Т.</t>
  </si>
  <si>
    <r>
      <rPr>
        <b/>
        <sz val="14"/>
        <rFont val="Verdana"/>
        <family val="2"/>
      </rPr>
      <t>ОТКРЫТЫЕ СОРЕВНОВАНИЯ ПО ВЫЕЗДКЕ,
ПОСВЯЩЕННЫЕ ДНЮ РОЖДЕНИЯ КСК "KRISSTABLE"</t>
    </r>
    <r>
      <rPr>
        <sz val="12"/>
        <rFont val="Verdana"/>
        <family val="2"/>
      </rPr>
      <t xml:space="preserve">
МУНИЦИПАЛЬНЫЕ СОРЕВНОВАНИЯ</t>
    </r>
  </si>
  <si>
    <r>
      <rPr>
        <b/>
        <sz val="14"/>
        <rFont val="Verdana"/>
        <family val="2"/>
      </rPr>
      <t>ОТКРЫТЫЕ СОРЕВНОВАНИЯ ПО ВЫЕЗДКЕ,
ПОСВЯЩЕННЫЕ ДНЮ РОЖДЕНИЯ КСК "KRISSTABLE"</t>
    </r>
    <r>
      <rPr>
        <b/>
        <sz val="18"/>
        <rFont val="Verdana"/>
        <family val="2"/>
      </rPr>
      <t xml:space="preserve">
</t>
    </r>
    <r>
      <rPr>
        <sz val="12"/>
        <rFont val="Verdana"/>
        <family val="2"/>
      </rPr>
      <t>МУНИЦИПАЛЬНЫЕ СОРЕВНОВАНИЯ</t>
    </r>
  </si>
  <si>
    <r>
      <rPr>
        <b/>
        <sz val="12"/>
        <rFont val="Verdana"/>
        <family val="2"/>
      </rPr>
      <t>ОТКРЫТЫЕ СОРЕВНОВАНИЯ ПО ВЫЕЗДКЕ,
ПОСВЯЩЕННЫЕ ДНЮ РОЖДЕНИЯ КСК "KRISSTABLE"</t>
    </r>
    <r>
      <rPr>
        <b/>
        <sz val="14"/>
        <rFont val="Verdana"/>
        <family val="2"/>
      </rPr>
      <t xml:space="preserve">
</t>
    </r>
    <r>
      <rPr>
        <sz val="11"/>
        <rFont val="Verdana"/>
        <family val="2"/>
      </rPr>
      <t>МУНИЦИПАЛЬНЫЕ СОРЕВНОВАНИЯ</t>
    </r>
  </si>
  <si>
    <t>КСК "КRISSTABLE" / Ленинградская область</t>
  </si>
  <si>
    <t>30 августа 2020г.</t>
  </si>
  <si>
    <t>Ружинская Е.В.</t>
  </si>
  <si>
    <t>Бондаренко Е.С.</t>
  </si>
  <si>
    <t>б/к</t>
  </si>
  <si>
    <t>Судья-инспектор (Шеф-стюард)</t>
  </si>
  <si>
    <t>Князевич Т.В.</t>
  </si>
  <si>
    <t>Справка о составе судейской коллегии:</t>
  </si>
  <si>
    <r>
      <t>ЖАЛЕЙКА</t>
    </r>
    <r>
      <rPr>
        <sz val="9"/>
        <rFont val="Verdana"/>
        <family val="2"/>
      </rPr>
      <t>-12, коб., вор., орл.рыс., Кунак, КЗ Мельникова К.Н.</t>
    </r>
  </si>
  <si>
    <t>040707</t>
  </si>
  <si>
    <t>016619</t>
  </si>
  <si>
    <t>КК "Фарфор" /
 Новгородская область</t>
  </si>
  <si>
    <r>
      <t xml:space="preserve">ВОЛКОВА </t>
    </r>
    <r>
      <rPr>
        <sz val="9"/>
        <rFont val="Verdana"/>
        <family val="2"/>
      </rPr>
      <t>Жанна</t>
    </r>
  </si>
  <si>
    <t>022482</t>
  </si>
  <si>
    <r>
      <t>КАСАБЛАНКА-</t>
    </r>
    <r>
      <rPr>
        <sz val="9"/>
        <rFont val="Verdana"/>
        <family val="2"/>
      </rPr>
      <t>14, коб., гн., полукр., Кавказ, Северная Осетия - Алания Респ</t>
    </r>
  </si>
  <si>
    <t>Беляева И.</t>
  </si>
  <si>
    <r>
      <t xml:space="preserve">РОГОЖНИКОВА </t>
    </r>
    <r>
      <rPr>
        <sz val="9"/>
        <rFont val="Verdana"/>
        <family val="2"/>
      </rPr>
      <t>Анна, 2006</t>
    </r>
  </si>
  <si>
    <r>
      <t>ЭННИ</t>
    </r>
    <r>
      <rPr>
        <sz val="9"/>
        <rFont val="Verdana"/>
        <family val="2"/>
      </rPr>
      <t>-06, коб., гнед., полукр., Набат, Ленинградская обл.</t>
    </r>
  </si>
  <si>
    <t>022489</t>
  </si>
  <si>
    <t>КСК «Баядера» /
Ленинградская область</t>
  </si>
  <si>
    <r>
      <t xml:space="preserve">МЯСНИКОВА </t>
    </r>
    <r>
      <rPr>
        <sz val="9"/>
        <rFont val="Verdana"/>
        <family val="2"/>
      </rPr>
      <t>Таисия, 2007</t>
    </r>
  </si>
  <si>
    <t>059107</t>
  </si>
  <si>
    <r>
      <t xml:space="preserve">СТЕПАНЕНКО </t>
    </r>
    <r>
      <rPr>
        <sz val="9"/>
        <rFont val="Verdana"/>
        <family val="2"/>
      </rPr>
      <t>Вера, 2008</t>
    </r>
  </si>
  <si>
    <t>044308</t>
  </si>
  <si>
    <r>
      <t xml:space="preserve">ЧЕХ </t>
    </r>
    <r>
      <rPr>
        <sz val="9"/>
        <rFont val="Verdana"/>
        <family val="2"/>
      </rPr>
      <t>Екатерина</t>
    </r>
  </si>
  <si>
    <t>019186</t>
  </si>
  <si>
    <r>
      <t>ВАНЕССА</t>
    </r>
    <r>
      <rPr>
        <sz val="9"/>
        <rFont val="Verdana"/>
        <family val="2"/>
      </rPr>
      <t>-10, кобыла, вор.в сед. полукр., Стинг, Украина</t>
    </r>
  </si>
  <si>
    <t>018162</t>
  </si>
  <si>
    <t>Малышева А.</t>
  </si>
  <si>
    <t>КСК "Эфа" /
Санкт-Петербург</t>
  </si>
  <si>
    <r>
      <t>ЧЕХ</t>
    </r>
    <r>
      <rPr>
        <sz val="9"/>
        <rFont val="Verdana"/>
        <family val="2"/>
      </rPr>
      <t xml:space="preserve"> Екатерина</t>
    </r>
  </si>
  <si>
    <r>
      <t>ГАБРИЭЛЬ-</t>
    </r>
    <r>
      <rPr>
        <sz val="9"/>
        <rFont val="Verdana"/>
        <family val="2"/>
      </rPr>
      <t>08</t>
    </r>
    <r>
      <rPr>
        <b/>
        <sz val="9"/>
        <rFont val="Verdana"/>
        <family val="2"/>
      </rPr>
      <t xml:space="preserve">, </t>
    </r>
    <r>
      <rPr>
        <sz val="9"/>
        <rFont val="Verdana"/>
        <family val="2"/>
      </rPr>
      <t>мер., бур., ган, Беларусь</t>
    </r>
  </si>
  <si>
    <t>008650</t>
  </si>
  <si>
    <t>Чех Е.</t>
  </si>
  <si>
    <r>
      <t xml:space="preserve">САИМИРЗАЕВА </t>
    </r>
    <r>
      <rPr>
        <sz val="9"/>
        <rFont val="Verdana"/>
        <family val="2"/>
      </rPr>
      <t>Нисо</t>
    </r>
  </si>
  <si>
    <r>
      <t>ЛЫСОВА</t>
    </r>
    <r>
      <rPr>
        <sz val="9"/>
        <rFont val="Verdana"/>
        <family val="2"/>
      </rPr>
      <t xml:space="preserve"> Оксана</t>
    </r>
  </si>
  <si>
    <r>
      <t>ХИМЕНЕЙ</t>
    </r>
    <r>
      <rPr>
        <sz val="9"/>
        <rFont val="Verdana"/>
        <family val="2"/>
      </rPr>
      <t>-99, мер., гнед., англо-латв., Мергель, АО "Виконт"</t>
    </r>
  </si>
  <si>
    <t>005204</t>
  </si>
  <si>
    <t>Волкова М.</t>
  </si>
  <si>
    <r>
      <t xml:space="preserve">БОРСУКОВА </t>
    </r>
    <r>
      <rPr>
        <sz val="9"/>
        <rFont val="Verdana"/>
        <family val="2"/>
      </rPr>
      <t>Татьяна</t>
    </r>
  </si>
  <si>
    <t>Борсукова Т.</t>
  </si>
  <si>
    <t>Кульчицкий К.</t>
  </si>
  <si>
    <t>КК "Western Horse" /
Санкт-Петербург</t>
  </si>
  <si>
    <r>
      <t>ЗЭНА</t>
    </r>
    <r>
      <rPr>
        <sz val="9"/>
        <rFont val="Verdana"/>
        <family val="2"/>
      </rPr>
      <t>-05, коб., бул., полукр., Эфир, Ленинградская обл.</t>
    </r>
  </si>
  <si>
    <r>
      <t xml:space="preserve">ГАЛАЕВ </t>
    </r>
    <r>
      <rPr>
        <sz val="9"/>
        <rFont val="Verdana"/>
        <family val="2"/>
      </rPr>
      <t>Олег</t>
    </r>
  </si>
  <si>
    <t>Татосова А.</t>
  </si>
  <si>
    <r>
      <t>СТАТУС-КВО</t>
    </r>
    <r>
      <rPr>
        <sz val="9"/>
        <rFont val="Verdana"/>
        <family val="2"/>
      </rPr>
      <t xml:space="preserve">-05, коб., рыж., ЧВ, Скоморох, Ставропольский край </t>
    </r>
  </si>
  <si>
    <r>
      <t xml:space="preserve">ГРОМОВА </t>
    </r>
    <r>
      <rPr>
        <sz val="9"/>
        <rFont val="Verdana"/>
        <family val="2"/>
      </rPr>
      <t>Мария, 2009</t>
    </r>
  </si>
  <si>
    <r>
      <t xml:space="preserve">ТАРАСОВА </t>
    </r>
    <r>
      <rPr>
        <sz val="9"/>
        <rFont val="Verdana"/>
        <family val="2"/>
      </rPr>
      <t>Алёна, 2008</t>
    </r>
  </si>
  <si>
    <t>Езда</t>
  </si>
  <si>
    <t>Средняя оценка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</si>
  <si>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</si>
  <si>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</si>
  <si>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</si>
  <si>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</si>
  <si>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</si>
  <si>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</si>
  <si>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 xml:space="preserve">ПРЕДВАРИТЕЛЬНЫЙ ПРИЗ А. Дети </t>
  </si>
  <si>
    <r>
      <rPr>
        <b/>
        <i/>
        <sz val="12"/>
        <rFont val="Verdana"/>
        <family val="2"/>
      </rPr>
      <t xml:space="preserve">ОТКРЫТЫЙ КЛАСС
</t>
    </r>
    <r>
      <rPr>
        <sz val="11"/>
        <rFont val="Verdana"/>
        <family val="2"/>
      </rPr>
      <t>юноши и девушки 14-18 лет, мужчины и женщины</t>
    </r>
    <r>
      <rPr>
        <i/>
        <sz val="11"/>
        <rFont val="Verdana"/>
        <family val="2"/>
      </rPr>
      <t xml:space="preserve"> </t>
    </r>
  </si>
  <si>
    <r>
      <rPr>
        <b/>
        <sz val="14"/>
        <rFont val="Verdana"/>
        <family val="2"/>
      </rPr>
      <t xml:space="preserve">ОТКРЫТЫЕ СОРЕВНОВАНИЯ ПО ВЫЕЗДКЕ,
ПОСВЯЩЕННЫЕ ДНЮ РОЖДЕНИЯ КСК "KRISSTABLE"
</t>
    </r>
    <r>
      <rPr>
        <sz val="12"/>
        <rFont val="Verdana"/>
        <family val="2"/>
      </rPr>
      <t>МУНИЦИПАЛЬНЫЕ СОРЕВНОВАНИЯ</t>
    </r>
  </si>
  <si>
    <r>
      <t>АЛМАЗ</t>
    </r>
    <r>
      <rPr>
        <sz val="9"/>
        <rFont val="Verdana"/>
        <family val="2"/>
      </rPr>
      <t>-09 (149), мер., гнедо-пег., класс пони, Вихрь, Ленинградская обл</t>
    </r>
  </si>
  <si>
    <t>011273</t>
  </si>
  <si>
    <t>Назарова Д.</t>
  </si>
  <si>
    <r>
      <t>ЕГОРОВА</t>
    </r>
    <r>
      <rPr>
        <sz val="9"/>
        <rFont val="Verdana"/>
        <family val="2"/>
      </rPr>
      <t xml:space="preserve"> Валерия, 2009</t>
    </r>
  </si>
  <si>
    <r>
      <t>БАДАН-</t>
    </r>
    <r>
      <rPr>
        <sz val="9"/>
        <rFont val="Verdana"/>
        <family val="2"/>
      </rPr>
      <t>05 (127), мер., гнед., нем. верх. пони, Дьяболо, Ростовская область</t>
    </r>
  </si>
  <si>
    <t>005714</t>
  </si>
  <si>
    <t>ООО ОУСЦ "Планерная"</t>
  </si>
  <si>
    <t>Калинина О.</t>
  </si>
  <si>
    <t>КСК "Велес" / 
Санкт-Петербург</t>
  </si>
  <si>
    <r>
      <t>ТОМ СОЙЕР</t>
    </r>
    <r>
      <rPr>
        <sz val="9"/>
        <rFont val="Verdana"/>
        <family val="2"/>
      </rPr>
      <t>-12 (132), мер., сол., полукр., Тревор, Республика Карелия</t>
    </r>
  </si>
  <si>
    <t>017348</t>
  </si>
  <si>
    <t>КСК "Велес"/
Санкт-Петербург</t>
  </si>
  <si>
    <r>
      <t>КАЛИНИНА</t>
    </r>
    <r>
      <rPr>
        <sz val="9"/>
        <rFont val="Verdana"/>
        <family val="2"/>
      </rPr>
      <t xml:space="preserve"> Зоя, 2006</t>
    </r>
  </si>
  <si>
    <t>000906</t>
  </si>
  <si>
    <r>
      <t>ОРЛАНДО</t>
    </r>
    <r>
      <rPr>
        <sz val="9"/>
        <rFont val="Verdana"/>
        <family val="2"/>
      </rPr>
      <t>-09, мер., рыж., полукр., Вэбер, Московская область</t>
    </r>
  </si>
  <si>
    <t>011928</t>
  </si>
  <si>
    <t>Музис И.</t>
  </si>
  <si>
    <t>на оформл.</t>
  </si>
  <si>
    <r>
      <t>ШЕЙНОВА</t>
    </r>
    <r>
      <rPr>
        <sz val="9"/>
        <rFont val="Verdana"/>
        <family val="2"/>
      </rPr>
      <t xml:space="preserve"> Ольга</t>
    </r>
  </si>
  <si>
    <t>062496</t>
  </si>
  <si>
    <r>
      <t>ЧЕРНОМОРКА</t>
    </r>
    <r>
      <rPr>
        <sz val="9"/>
        <rFont val="Verdana"/>
        <family val="2"/>
      </rPr>
      <t>-15, коб., рыж., буд., Чартер 45, Ростовская обл.</t>
    </r>
  </si>
  <si>
    <t>020595</t>
  </si>
  <si>
    <t>Шейнова О.</t>
  </si>
  <si>
    <t>Алексеева Т.</t>
  </si>
  <si>
    <t>КК "Сердце чемпиона" / 
Санкт-Петербург</t>
  </si>
  <si>
    <r>
      <t xml:space="preserve">ТАРАКАНОВА </t>
    </r>
    <r>
      <rPr>
        <sz val="9"/>
        <rFont val="Verdana"/>
        <family val="2"/>
      </rPr>
      <t>Варвара, 2000</t>
    </r>
  </si>
  <si>
    <t>082400</t>
  </si>
  <si>
    <r>
      <t>КОМФОРТНАЯ</t>
    </r>
    <r>
      <rPr>
        <sz val="9"/>
        <rFont val="Verdana"/>
        <family val="2"/>
      </rPr>
      <t>-13, коб., гнед., орл. рыс., Фарфор, Россия</t>
    </r>
  </si>
  <si>
    <t>018347</t>
  </si>
  <si>
    <t>Тараканов Д.</t>
  </si>
  <si>
    <t>КК "Сердце чемпиона" / 
Ленинградская область</t>
  </si>
  <si>
    <r>
      <t xml:space="preserve">АЛЕКСЕЕВА </t>
    </r>
    <r>
      <rPr>
        <sz val="9"/>
        <rFont val="Verdana"/>
        <family val="2"/>
      </rPr>
      <t>Ирина, 2005</t>
    </r>
  </si>
  <si>
    <t>032905</t>
  </si>
  <si>
    <r>
      <t>ФРИ ХАНТЕР-</t>
    </r>
    <r>
      <rPr>
        <sz val="9"/>
        <rFont val="Verdana"/>
        <family val="2"/>
      </rPr>
      <t>14, мер., гнед., голшт., Фараб, Ленинградская область</t>
    </r>
  </si>
  <si>
    <t>021140</t>
  </si>
  <si>
    <r>
      <t>УСТЯН</t>
    </r>
    <r>
      <rPr>
        <sz val="9"/>
        <rFont val="Verdana"/>
        <family val="2"/>
      </rPr>
      <t xml:space="preserve"> Кристина, 2004</t>
    </r>
  </si>
  <si>
    <r>
      <t>ПАПРИКА-</t>
    </r>
    <r>
      <rPr>
        <sz val="9"/>
        <rFont val="Verdana"/>
        <family val="2"/>
      </rPr>
      <t>14, коб., вор., трак., Перфект Купер 7, Россия</t>
    </r>
  </si>
  <si>
    <t>018629</t>
  </si>
  <si>
    <t>Устян Р.</t>
  </si>
  <si>
    <t>Алексеева Е.</t>
  </si>
  <si>
    <t>КСК "КРИССТЭЙБЛ"/
Ленинградская область</t>
  </si>
  <si>
    <r>
      <t>ВЛАДИМИРОВА</t>
    </r>
    <r>
      <rPr>
        <sz val="9"/>
        <rFont val="Verdana"/>
        <family val="2"/>
      </rPr>
      <t xml:space="preserve"> Дарья, 2000</t>
    </r>
  </si>
  <si>
    <t>048900</t>
  </si>
  <si>
    <r>
      <t>ВОЛЬФРАМ</t>
    </r>
    <r>
      <rPr>
        <sz val="9"/>
        <rFont val="Verdana"/>
        <family val="2"/>
      </rPr>
      <t>-14, жеребец, сер. полукр., Фаер, Россия</t>
    </r>
  </si>
  <si>
    <t>017486</t>
  </si>
  <si>
    <t>Бондаренко Е.</t>
  </si>
  <si>
    <t>КСОЦ "Берегиня" /
 Ленинградская область</t>
  </si>
  <si>
    <r>
      <t xml:space="preserve">ГАГАРИНА </t>
    </r>
    <r>
      <rPr>
        <sz val="9"/>
        <rFont val="Verdana"/>
        <family val="2"/>
      </rPr>
      <t>Оксана</t>
    </r>
  </si>
  <si>
    <t>019079</t>
  </si>
  <si>
    <r>
      <t>МАЛЬТА-</t>
    </r>
    <r>
      <rPr>
        <sz val="9"/>
        <rFont val="Verdana"/>
        <family val="2"/>
      </rPr>
      <t>12, коб., гнед., полукр., Лат, ЗАО ПЗ "Урожай"</t>
    </r>
  </si>
  <si>
    <t>011451</t>
  </si>
  <si>
    <t>Виленская Н.</t>
  </si>
  <si>
    <r>
      <t>БАРХАТНАЯ</t>
    </r>
    <r>
      <rPr>
        <sz val="9"/>
        <rFont val="Verdana"/>
        <family val="2"/>
      </rPr>
      <t>-06, коб., рыж., полукр., Хардинг, Ленинградская обл.</t>
    </r>
  </si>
  <si>
    <t>006274</t>
  </si>
  <si>
    <t>КСОЦ "Берегиня" /
Ленинградская область</t>
  </si>
  <si>
    <r>
      <t>КУЗЬМИНА</t>
    </r>
    <r>
      <rPr>
        <sz val="9"/>
        <rFont val="Verdana"/>
        <family val="2"/>
      </rPr>
      <t xml:space="preserve"> Наталия</t>
    </r>
  </si>
  <si>
    <r>
      <t>ИРИСКА</t>
    </r>
    <r>
      <rPr>
        <sz val="9"/>
        <rFont val="Verdana"/>
        <family val="2"/>
      </rPr>
      <t>-09, коб., св.-зол.-рыж. буд., Избранник 24, к/з им. С.М.Буденного</t>
    </r>
  </si>
  <si>
    <t>022493</t>
  </si>
  <si>
    <t>Лободенко Н.</t>
  </si>
  <si>
    <t>КСОЦ "Берегиня" /
 Санкт-Петербург</t>
  </si>
  <si>
    <t>025386</t>
  </si>
  <si>
    <r>
      <t xml:space="preserve">МАРКЕДОНСКАЯ </t>
    </r>
    <r>
      <rPr>
        <sz val="9"/>
        <rFont val="Verdana"/>
        <family val="2"/>
      </rPr>
      <t>Екатерина, 2005</t>
    </r>
  </si>
  <si>
    <t>025605</t>
  </si>
  <si>
    <r>
      <t xml:space="preserve">ГРАЧЁВА </t>
    </r>
    <r>
      <rPr>
        <sz val="9"/>
        <rFont val="Verdana"/>
        <family val="2"/>
      </rPr>
      <t>Анфиса, 2007</t>
    </r>
  </si>
  <si>
    <t>005007</t>
  </si>
  <si>
    <t>010557</t>
  </si>
  <si>
    <r>
      <t xml:space="preserve">ВОЛКОВА </t>
    </r>
    <r>
      <rPr>
        <sz val="9"/>
        <rFont val="Verdana"/>
        <family val="2"/>
      </rPr>
      <t>София, 2009</t>
    </r>
  </si>
  <si>
    <t>015309</t>
  </si>
  <si>
    <t>Мянд А.</t>
  </si>
  <si>
    <t>КСОЦ "Берегиня" / 
Ленинградская область</t>
  </si>
  <si>
    <r>
      <t>ИЛАРИЯ</t>
    </r>
    <r>
      <rPr>
        <sz val="9"/>
        <rFont val="Verdana"/>
        <family val="2"/>
      </rPr>
      <t>-10 (145),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гнед.-пег., полукр., неизв., Россия</t>
    </r>
  </si>
  <si>
    <t>017485</t>
  </si>
  <si>
    <r>
      <t xml:space="preserve">БОНДАРЕНКО </t>
    </r>
    <r>
      <rPr>
        <sz val="9"/>
        <rFont val="Verdana"/>
        <family val="2"/>
      </rPr>
      <t>Валерия, 2007</t>
    </r>
  </si>
  <si>
    <t>030207</t>
  </si>
  <si>
    <r>
      <t>ДАРИЭЛЬ</t>
    </r>
    <r>
      <rPr>
        <sz val="9"/>
        <rFont val="Verdana"/>
        <family val="2"/>
      </rPr>
      <t>-08 (142), коб., вор. класс пони, Дамаск, Краснодарский край</t>
    </r>
  </si>
  <si>
    <t>076999</t>
  </si>
  <si>
    <t>010439</t>
  </si>
  <si>
    <t>Олейник Н.</t>
  </si>
  <si>
    <t>Михайлова А.</t>
  </si>
  <si>
    <t>007872</t>
  </si>
  <si>
    <t>Ружникова Н.</t>
  </si>
  <si>
    <r>
      <t>МАРТИНИ</t>
    </r>
    <r>
      <rPr>
        <sz val="9"/>
        <rFont val="Verdana"/>
        <family val="2"/>
      </rPr>
      <t xml:space="preserve">-07, мер., т.-гн., полукр., Талисман, Санкт-Петербург </t>
    </r>
  </si>
  <si>
    <r>
      <t>ХИФЕЛЬ</t>
    </r>
    <r>
      <rPr>
        <sz val="9"/>
        <rFont val="Verdana"/>
        <family val="2"/>
      </rPr>
      <t>-08, коб., гн., рыс.пом., Фатых, Ленинградская обл</t>
    </r>
  </si>
  <si>
    <r>
      <t xml:space="preserve">ГРИГОРЬЕВА </t>
    </r>
    <r>
      <rPr>
        <sz val="9"/>
        <rFont val="Verdana"/>
        <family val="2"/>
      </rPr>
      <t>Ольга</t>
    </r>
  </si>
  <si>
    <r>
      <t xml:space="preserve">ЕРАСТОВА </t>
    </r>
    <r>
      <rPr>
        <sz val="9"/>
        <rFont val="Verdana"/>
        <family val="2"/>
      </rPr>
      <t>Юлия</t>
    </r>
  </si>
  <si>
    <t>Е</t>
  </si>
  <si>
    <r>
      <t xml:space="preserve">КРЫЛОВА </t>
    </r>
    <r>
      <rPr>
        <sz val="9"/>
        <rFont val="Verdana"/>
        <family val="2"/>
      </rPr>
      <t>Юлия</t>
    </r>
  </si>
  <si>
    <t>026784</t>
  </si>
  <si>
    <r>
      <t>ОАЗИС</t>
    </r>
    <r>
      <rPr>
        <sz val="9"/>
        <rFont val="Verdana"/>
        <family val="2"/>
      </rPr>
      <t>-00, жер., гнед., РВП, Обряд 2, Старожиловский к/з</t>
    </r>
  </si>
  <si>
    <t>001376</t>
  </si>
  <si>
    <t>Крылова Ю.</t>
  </si>
  <si>
    <t>Краснова Е.</t>
  </si>
  <si>
    <r>
      <t xml:space="preserve">КРУМИНЬШ </t>
    </r>
    <r>
      <rPr>
        <sz val="9"/>
        <rFont val="Verdana"/>
        <family val="2"/>
      </rPr>
      <t>Виктория</t>
    </r>
  </si>
  <si>
    <r>
      <t>БЛАГОВЕСТОЧКА</t>
    </r>
    <r>
      <rPr>
        <sz val="9"/>
        <rFont val="Verdana"/>
        <family val="2"/>
      </rPr>
      <t>-09, коб., вор., спрот.пом., Грасхоппер, Россия</t>
    </r>
  </si>
  <si>
    <t>Руденко Е.</t>
  </si>
  <si>
    <t>ч/в /
Санкт-Петербург</t>
  </si>
  <si>
    <t>ПРЕДВАРИТЕЛЬНЫЙ ПРИЗ А. Дети (FEI 2020)</t>
  </si>
  <si>
    <t>мальчики и девочки до 15 лет</t>
  </si>
  <si>
    <t>Тест для начинающих (шаг-рысь)- Дети</t>
  </si>
  <si>
    <t>Тест для начинающих (шаг-рысь)- Открытый класс</t>
  </si>
  <si>
    <t xml:space="preserve">юноши и девушки 14-18 лет, мужчины и женщины </t>
  </si>
  <si>
    <r>
      <t xml:space="preserve">Судьи: </t>
    </r>
    <r>
      <rPr>
        <sz val="10"/>
        <rFont val="Verdana"/>
        <family val="2"/>
      </rPr>
      <t xml:space="preserve">Н - Морковкин Г. - 1К - Ленинградская обл., </t>
    </r>
    <r>
      <rPr>
        <b/>
        <sz val="10"/>
        <rFont val="Verdana"/>
        <family val="2"/>
      </rPr>
      <t xml:space="preserve">С - Ружинская Е. - 1К - Ленинградская обл., </t>
    </r>
    <r>
      <rPr>
        <sz val="10"/>
        <rFont val="Verdana"/>
        <family val="2"/>
      </rPr>
      <t>М - Кравченко Н. - 2К - Новгородская обл.</t>
    </r>
  </si>
  <si>
    <t>ЧКК "Пудость" /
Ленинградская область</t>
  </si>
  <si>
    <r>
      <t xml:space="preserve">АНДРИЯНОВА </t>
    </r>
    <r>
      <rPr>
        <sz val="9"/>
        <rFont val="Verdana"/>
        <family val="2"/>
      </rPr>
      <t>Анастасия</t>
    </r>
  </si>
  <si>
    <t>100701</t>
  </si>
  <si>
    <t>Костюкова Д.</t>
  </si>
  <si>
    <t>105401</t>
  </si>
  <si>
    <t>КСК "Эфа" /
Ленинградская область</t>
  </si>
  <si>
    <r>
      <t>АБОРИТ</t>
    </r>
    <r>
      <rPr>
        <sz val="9"/>
        <rFont val="Verdana"/>
        <family val="2"/>
      </rPr>
      <t>-03, мер., т.гнед., полукр., неизв., Россия</t>
    </r>
  </si>
  <si>
    <r>
      <t>РУБАЙЛО</t>
    </r>
    <r>
      <rPr>
        <sz val="9"/>
        <rFont val="Verdana"/>
        <family val="2"/>
      </rPr>
      <t xml:space="preserve"> Мария, 2003</t>
    </r>
  </si>
  <si>
    <r>
      <t xml:space="preserve">Судьи: С - Ружинская Е. - 1К - Ленинградская обл., </t>
    </r>
    <r>
      <rPr>
        <sz val="10"/>
        <rFont val="Verdana"/>
        <family val="2"/>
      </rPr>
      <t>Е - Кравченко Н. - 2К - Новгородская обл., Морковкин Г. - 1К - Ленинградская обл.</t>
    </r>
  </si>
  <si>
    <r>
      <t>КАСАБЛАНКА-</t>
    </r>
    <r>
      <rPr>
        <sz val="9"/>
        <rFont val="Verdana"/>
        <family val="2"/>
      </rPr>
      <t>14, коб., гн., полукр., Кавказ, Северная Осетия  Алания Респ</t>
    </r>
  </si>
  <si>
    <t>Стюард</t>
  </si>
  <si>
    <t>Чаговская И.</t>
  </si>
  <si>
    <t>Маркова Л.А.</t>
  </si>
  <si>
    <r>
      <t>Судьи:</t>
    </r>
    <r>
      <rPr>
        <sz val="10"/>
        <rFont val="Verdana"/>
        <family val="2"/>
      </rPr>
      <t xml:space="preserve"> Е - Ружинская Е. - 1К - Ленинградская обл.., </t>
    </r>
    <r>
      <rPr>
        <b/>
        <sz val="10"/>
        <rFont val="Verdana"/>
        <family val="2"/>
      </rPr>
      <t xml:space="preserve">С - Морковкин Г. - 1К - Ленинградская обл., </t>
    </r>
    <r>
      <rPr>
        <sz val="10"/>
        <rFont val="Verdana"/>
        <family val="2"/>
      </rPr>
      <t>М - Кравченко Н. - 2К - Новгородская обл.</t>
    </r>
  </si>
  <si>
    <r>
      <rPr>
        <b/>
        <sz val="14"/>
        <rFont val="Verdana"/>
        <family val="2"/>
      </rPr>
      <t xml:space="preserve">ОТКРЫТЫЕ СОРЕВНОВАНИЯ ПО ВЫЕЗДКЕ,
ПОСВЯЩЕННЫЕ ДНЮ РОЖДЕНИЯ КСК "KRISSTABLE"
</t>
    </r>
    <r>
      <rPr>
        <sz val="12"/>
        <rFont val="Verdana"/>
        <family val="2"/>
      </rPr>
      <t>МУНИЦИПАЛЬНЫЕ СОРЕВНОВАНИЯ</t>
    </r>
    <r>
      <rPr>
        <b/>
        <sz val="12"/>
        <rFont val="Verdana"/>
        <family val="2"/>
      </rPr>
      <t xml:space="preserve">
</t>
    </r>
    <r>
      <rPr>
        <sz val="10"/>
        <rFont val="Verdana"/>
        <family val="2"/>
      </rPr>
      <t>мальчики и девочки до 15 лет, юноши и девушки 14-18 лет, мужчины и женщины</t>
    </r>
  </si>
  <si>
    <t>КК "Сердце чемпиона"/ 
Санкт-Петербург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</si>
</sst>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59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b/>
      <i/>
      <sz val="9"/>
      <name val="Arial Cyr"/>
      <family val="0"/>
    </font>
    <font>
      <i/>
      <sz val="9"/>
      <name val="Verdana"/>
      <family val="2"/>
    </font>
    <font>
      <b/>
      <i/>
      <sz val="9"/>
      <name val="Verdana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4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b/>
      <sz val="10"/>
      <name val="Arial"/>
      <family val="2"/>
    </font>
    <font>
      <sz val="9"/>
      <color indexed="36"/>
      <name val="Arial"/>
      <family val="2"/>
    </font>
    <font>
      <sz val="10"/>
      <color indexed="36"/>
      <name val="Arial"/>
      <family val="2"/>
    </font>
    <font>
      <b/>
      <i/>
      <sz val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i/>
      <sz val="12"/>
      <name val="Verdana"/>
      <family val="2"/>
    </font>
    <font>
      <i/>
      <sz val="11"/>
      <name val="Verdana"/>
      <family val="2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  <font>
      <sz val="9"/>
      <color rgb="FF7030A0"/>
      <name val="Arial"/>
      <family val="2"/>
    </font>
    <font>
      <sz val="10"/>
      <color rgb="FF7030A0"/>
      <name val="Arial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0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5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5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2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53" fillId="37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53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5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5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5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3" fillId="46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2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4" fillId="18" borderId="1" applyNumberFormat="0" applyAlignment="0" applyProtection="0"/>
    <xf numFmtId="0" fontId="4" fillId="19" borderId="1" applyNumberFormat="0" applyAlignment="0" applyProtection="0"/>
    <xf numFmtId="0" fontId="4" fillId="19" borderId="1" applyNumberFormat="0" applyAlignment="0" applyProtection="0"/>
    <xf numFmtId="0" fontId="4" fillId="18" borderId="1" applyNumberFormat="0" applyAlignment="0" applyProtection="0"/>
    <xf numFmtId="0" fontId="5" fillId="56" borderId="2" applyNumberFormat="0" applyAlignment="0" applyProtection="0"/>
    <xf numFmtId="0" fontId="5" fillId="57" borderId="2" applyNumberFormat="0" applyAlignment="0" applyProtection="0"/>
    <xf numFmtId="0" fontId="5" fillId="57" borderId="2" applyNumberFormat="0" applyAlignment="0" applyProtection="0"/>
    <xf numFmtId="0" fontId="5" fillId="56" borderId="2" applyNumberFormat="0" applyAlignment="0" applyProtection="0"/>
    <xf numFmtId="0" fontId="6" fillId="56" borderId="1" applyNumberFormat="0" applyAlignment="0" applyProtection="0"/>
    <xf numFmtId="0" fontId="6" fillId="57" borderId="1" applyNumberFormat="0" applyAlignment="0" applyProtection="0"/>
    <xf numFmtId="0" fontId="6" fillId="57" borderId="1" applyNumberFormat="0" applyAlignment="0" applyProtection="0"/>
    <xf numFmtId="0" fontId="6" fillId="5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7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8" borderId="7" applyNumberFormat="0" applyAlignment="0" applyProtection="0"/>
    <xf numFmtId="0" fontId="12" fillId="59" borderId="7" applyNumberFormat="0" applyAlignment="0" applyProtection="0"/>
    <xf numFmtId="0" fontId="12" fillId="59" borderId="7" applyNumberFormat="0" applyAlignment="0" applyProtection="0"/>
    <xf numFmtId="0" fontId="12" fillId="58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0" borderId="0" applyNumberFormat="0" applyBorder="0" applyAlignment="0" applyProtection="0"/>
    <xf numFmtId="0" fontId="14" fillId="61" borderId="0" applyNumberFormat="0" applyBorder="0" applyAlignment="0" applyProtection="0"/>
    <xf numFmtId="0" fontId="14" fillId="61" borderId="0" applyNumberFormat="0" applyBorder="0" applyAlignment="0" applyProtection="0"/>
    <xf numFmtId="0" fontId="14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2" borderId="8" applyNumberFormat="0" applyFont="0" applyAlignment="0" applyProtection="0"/>
    <xf numFmtId="0" fontId="2" fillId="63" borderId="8" applyNumberFormat="0" applyAlignment="0" applyProtection="0"/>
    <xf numFmtId="0" fontId="0" fillId="63" borderId="8" applyNumberFormat="0" applyAlignment="0" applyProtection="0"/>
    <xf numFmtId="0" fontId="0" fillId="63" borderId="8" applyNumberFormat="0" applyAlignment="0" applyProtection="0"/>
    <xf numFmtId="0" fontId="0" fillId="62" borderId="8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2" fillId="0" borderId="0" xfId="1027" applyNumberFormat="1" applyFont="1" applyFill="1" applyBorder="1" applyAlignment="1" applyProtection="1">
      <alignment vertical="center"/>
      <protection locked="0"/>
    </xf>
    <xf numFmtId="49" fontId="22" fillId="0" borderId="0" xfId="1027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 wrapText="1"/>
    </xf>
    <xf numFmtId="0" fontId="25" fillId="0" borderId="0" xfId="1043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03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028" applyNumberFormat="1" applyFont="1" applyFill="1" applyBorder="1" applyAlignment="1" applyProtection="1">
      <alignment vertical="center"/>
      <protection locked="0"/>
    </xf>
    <xf numFmtId="0" fontId="0" fillId="0" borderId="0" xfId="1029" applyFont="1" applyAlignment="1" applyProtection="1">
      <alignment vertical="center"/>
      <protection locked="0"/>
    </xf>
    <xf numFmtId="0" fontId="0" fillId="0" borderId="0" xfId="1041" applyFont="1" applyAlignment="1" applyProtection="1">
      <alignment vertical="center"/>
      <protection locked="0"/>
    </xf>
    <xf numFmtId="0" fontId="36" fillId="0" borderId="0" xfId="1041" applyFont="1" applyAlignment="1" applyProtection="1">
      <alignment vertical="center"/>
      <protection locked="0"/>
    </xf>
    <xf numFmtId="0" fontId="37" fillId="0" borderId="0" xfId="1041" applyFont="1" applyAlignment="1" applyProtection="1">
      <alignment vertical="center"/>
      <protection locked="0"/>
    </xf>
    <xf numFmtId="0" fontId="24" fillId="0" borderId="0" xfId="1041" applyFont="1" applyProtection="1">
      <alignment/>
      <protection locked="0"/>
    </xf>
    <xf numFmtId="0" fontId="24" fillId="0" borderId="0" xfId="1041" applyFont="1" applyAlignment="1" applyProtection="1">
      <alignment wrapText="1"/>
      <protection locked="0"/>
    </xf>
    <xf numFmtId="0" fontId="24" fillId="0" borderId="0" xfId="1041" applyFont="1" applyAlignment="1" applyProtection="1">
      <alignment shrinkToFit="1"/>
      <protection locked="0"/>
    </xf>
    <xf numFmtId="1" fontId="33" fillId="0" borderId="0" xfId="1041" applyNumberFormat="1" applyFont="1" applyProtection="1">
      <alignment/>
      <protection locked="0"/>
    </xf>
    <xf numFmtId="169" fontId="24" fillId="0" borderId="0" xfId="1041" applyNumberFormat="1" applyFont="1" applyProtection="1">
      <alignment/>
      <protection locked="0"/>
    </xf>
    <xf numFmtId="0" fontId="33" fillId="0" borderId="0" xfId="1041" applyFont="1" applyProtection="1">
      <alignment/>
      <protection locked="0"/>
    </xf>
    <xf numFmtId="169" fontId="33" fillId="0" borderId="0" xfId="1041" applyNumberFormat="1" applyFont="1" applyProtection="1">
      <alignment/>
      <protection locked="0"/>
    </xf>
    <xf numFmtId="0" fontId="24" fillId="0" borderId="0" xfId="1041" applyFont="1" applyBorder="1" applyAlignment="1" applyProtection="1">
      <alignment horizontal="right" vertical="center"/>
      <protection locked="0"/>
    </xf>
    <xf numFmtId="0" fontId="37" fillId="0" borderId="0" xfId="1029" applyFont="1" applyAlignment="1" applyProtection="1">
      <alignment vertical="center"/>
      <protection locked="0"/>
    </xf>
    <xf numFmtId="1" fontId="27" fillId="64" borderId="10" xfId="1031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31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31" applyFont="1" applyFill="1" applyBorder="1" applyAlignment="1" applyProtection="1">
      <alignment horizontal="center" vertical="center" textRotation="90" wrapText="1"/>
      <protection locked="0"/>
    </xf>
    <xf numFmtId="0" fontId="22" fillId="0" borderId="10" xfId="1041" applyFont="1" applyFill="1" applyBorder="1" applyAlignment="1" applyProtection="1">
      <alignment horizontal="center" vertical="center"/>
      <protection locked="0"/>
    </xf>
    <xf numFmtId="0" fontId="29" fillId="0" borderId="0" xfId="1029" applyFont="1" applyAlignment="1" applyProtection="1">
      <alignment vertical="center"/>
      <protection locked="0"/>
    </xf>
    <xf numFmtId="0" fontId="22" fillId="0" borderId="0" xfId="1031" applyFont="1" applyBorder="1" applyAlignment="1" applyProtection="1">
      <alignment horizontal="center" vertical="center" wrapText="1"/>
      <protection locked="0"/>
    </xf>
    <xf numFmtId="0" fontId="22" fillId="0" borderId="0" xfId="1041" applyFont="1" applyFill="1" applyBorder="1" applyAlignment="1" applyProtection="1">
      <alignment horizontal="center" vertical="center"/>
      <protection locked="0"/>
    </xf>
    <xf numFmtId="0" fontId="27" fillId="64" borderId="0" xfId="0" applyNumberFormat="1" applyFont="1" applyFill="1" applyBorder="1" applyAlignment="1">
      <alignment horizontal="center" vertical="center" wrapText="1"/>
    </xf>
    <xf numFmtId="170" fontId="27" fillId="0" borderId="0" xfId="1029" applyNumberFormat="1" applyFont="1" applyBorder="1" applyAlignment="1" applyProtection="1">
      <alignment horizontal="center" vertical="center" wrapText="1"/>
      <protection locked="0"/>
    </xf>
    <xf numFmtId="169" fontId="35" fillId="0" borderId="0" xfId="1029" applyNumberFormat="1" applyFont="1" applyBorder="1" applyAlignment="1" applyProtection="1">
      <alignment horizontal="center" vertical="center" wrapText="1"/>
      <protection locked="0"/>
    </xf>
    <xf numFmtId="0" fontId="24" fillId="0" borderId="0" xfId="1029" applyFont="1" applyBorder="1" applyAlignment="1" applyProtection="1">
      <alignment horizontal="center" vertical="center" wrapText="1"/>
      <protection locked="0"/>
    </xf>
    <xf numFmtId="1" fontId="27" fillId="0" borderId="0" xfId="1029" applyNumberFormat="1" applyFont="1" applyBorder="1" applyAlignment="1" applyProtection="1">
      <alignment horizontal="center" vertical="center" wrapText="1"/>
      <protection locked="0"/>
    </xf>
    <xf numFmtId="0" fontId="25" fillId="0" borderId="0" xfId="1029" applyFont="1" applyBorder="1" applyAlignment="1" applyProtection="1">
      <alignment horizontal="center" vertical="center" wrapText="1"/>
      <protection locked="0"/>
    </xf>
    <xf numFmtId="0" fontId="22" fillId="0" borderId="0" xfId="1029" applyFont="1" applyAlignment="1" applyProtection="1">
      <alignment vertical="center"/>
      <protection locked="0"/>
    </xf>
    <xf numFmtId="0" fontId="0" fillId="0" borderId="0" xfId="1029" applyNumberFormat="1" applyFont="1" applyFill="1" applyBorder="1" applyAlignment="1" applyProtection="1">
      <alignment horizontal="center" vertical="center"/>
      <protection locked="0"/>
    </xf>
    <xf numFmtId="0" fontId="22" fillId="0" borderId="0" xfId="1029" applyNumberFormat="1" applyFont="1" applyFill="1" applyBorder="1" applyAlignment="1" applyProtection="1">
      <alignment vertical="center"/>
      <protection locked="0"/>
    </xf>
    <xf numFmtId="1" fontId="22" fillId="0" borderId="0" xfId="1029" applyNumberFormat="1" applyFont="1" applyAlignment="1" applyProtection="1">
      <alignment vertical="center"/>
      <protection locked="0"/>
    </xf>
    <xf numFmtId="169" fontId="22" fillId="0" borderId="0" xfId="1029" applyNumberFormat="1" applyFont="1" applyAlignment="1" applyProtection="1">
      <alignment vertical="center"/>
      <protection locked="0"/>
    </xf>
    <xf numFmtId="0" fontId="0" fillId="0" borderId="0" xfId="1029" applyNumberFormat="1" applyFont="1" applyFill="1" applyBorder="1" applyAlignment="1" applyProtection="1">
      <alignment vertical="center"/>
      <protection locked="0"/>
    </xf>
    <xf numFmtId="1" fontId="0" fillId="0" borderId="0" xfId="1029" applyNumberFormat="1" applyFont="1" applyAlignment="1" applyProtection="1">
      <alignment vertical="center"/>
      <protection locked="0"/>
    </xf>
    <xf numFmtId="169" fontId="0" fillId="0" borderId="0" xfId="1029" applyNumberFormat="1" applyFont="1" applyAlignment="1" applyProtection="1">
      <alignment vertical="center"/>
      <protection locked="0"/>
    </xf>
    <xf numFmtId="0" fontId="25" fillId="0" borderId="0" xfId="1033" applyNumberFormat="1" applyFont="1" applyFill="1" applyBorder="1" applyAlignment="1" applyProtection="1">
      <alignment vertical="center" wrapText="1"/>
      <protection locked="0"/>
    </xf>
    <xf numFmtId="0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6" fillId="0" borderId="0" xfId="509" applyNumberFormat="1" applyFont="1" applyFill="1" applyBorder="1" applyAlignment="1" applyProtection="1">
      <alignment horizontal="center" vertical="center"/>
      <protection locked="0"/>
    </xf>
    <xf numFmtId="0" fontId="0" fillId="0" borderId="0" xfId="1030" applyFont="1" applyAlignment="1" applyProtection="1">
      <alignment vertical="center"/>
      <protection locked="0"/>
    </xf>
    <xf numFmtId="0" fontId="22" fillId="0" borderId="0" xfId="1030" applyFont="1" applyAlignment="1" applyProtection="1">
      <alignment vertical="center"/>
      <protection locked="0"/>
    </xf>
    <xf numFmtId="169" fontId="0" fillId="0" borderId="0" xfId="1030" applyNumberFormat="1" applyFont="1" applyAlignment="1" applyProtection="1">
      <alignment vertical="center"/>
      <protection locked="0"/>
    </xf>
    <xf numFmtId="1" fontId="0" fillId="0" borderId="0" xfId="1030" applyNumberFormat="1" applyFont="1" applyAlignment="1" applyProtection="1">
      <alignment vertical="center"/>
      <protection locked="0"/>
    </xf>
    <xf numFmtId="0" fontId="0" fillId="0" borderId="0" xfId="1035" applyFill="1" applyAlignment="1" applyProtection="1">
      <alignment vertical="center"/>
      <protection locked="0"/>
    </xf>
    <xf numFmtId="0" fontId="20" fillId="0" borderId="0" xfId="1035" applyFont="1" applyFill="1" applyAlignment="1" applyProtection="1">
      <alignment vertical="center"/>
      <protection locked="0"/>
    </xf>
    <xf numFmtId="0" fontId="0" fillId="0" borderId="0" xfId="1035" applyFont="1" applyFill="1" applyAlignment="1" applyProtection="1">
      <alignment horizontal="center" vertical="center"/>
      <protection locked="0"/>
    </xf>
    <xf numFmtId="0" fontId="29" fillId="0" borderId="0" xfId="1035" applyFont="1" applyFill="1" applyAlignment="1" applyProtection="1">
      <alignment horizontal="center" vertical="center"/>
      <protection locked="0"/>
    </xf>
    <xf numFmtId="0" fontId="0" fillId="0" borderId="0" xfId="1035" applyFill="1" applyAlignment="1" applyProtection="1">
      <alignment horizontal="center" vertical="center" wrapText="1"/>
      <protection locked="0"/>
    </xf>
    <xf numFmtId="0" fontId="21" fillId="0" borderId="0" xfId="1048" applyFont="1" applyFill="1" applyAlignment="1">
      <alignment vertical="center" wrapText="1"/>
      <protection/>
    </xf>
    <xf numFmtId="0" fontId="0" fillId="0" borderId="0" xfId="727">
      <alignment/>
      <protection/>
    </xf>
    <xf numFmtId="0" fontId="38" fillId="0" borderId="0" xfId="1027" applyNumberFormat="1" applyFont="1" applyFill="1" applyBorder="1" applyAlignment="1" applyProtection="1">
      <alignment vertical="center"/>
      <protection locked="0"/>
    </xf>
    <xf numFmtId="0" fontId="30" fillId="0" borderId="0" xfId="1029" applyFont="1" applyAlignment="1" applyProtection="1">
      <alignment horizontal="center"/>
      <protection locked="0"/>
    </xf>
    <xf numFmtId="0" fontId="38" fillId="0" borderId="10" xfId="1027" applyNumberFormat="1" applyFont="1" applyFill="1" applyBorder="1" applyAlignment="1" applyProtection="1">
      <alignment vertical="center"/>
      <protection locked="0"/>
    </xf>
    <xf numFmtId="0" fontId="22" fillId="0" borderId="10" xfId="1027" applyNumberFormat="1" applyFont="1" applyFill="1" applyBorder="1" applyAlignment="1" applyProtection="1">
      <alignment vertical="center"/>
      <protection locked="0"/>
    </xf>
    <xf numFmtId="0" fontId="24" fillId="64" borderId="10" xfId="1041" applyFont="1" applyFill="1" applyBorder="1" applyAlignment="1" applyProtection="1">
      <alignment horizontal="center" vertical="center" wrapText="1"/>
      <protection locked="0"/>
    </xf>
    <xf numFmtId="0" fontId="37" fillId="0" borderId="0" xfId="1035" applyFont="1" applyFill="1" applyAlignment="1" applyProtection="1">
      <alignment vertical="center"/>
      <protection locked="0"/>
    </xf>
    <xf numFmtId="0" fontId="24" fillId="0" borderId="0" xfId="1035" applyFont="1" applyFill="1" applyProtection="1">
      <alignment/>
      <protection locked="0"/>
    </xf>
    <xf numFmtId="0" fontId="24" fillId="0" borderId="0" xfId="1035" applyFont="1" applyFill="1" applyAlignment="1" applyProtection="1">
      <alignment wrapText="1"/>
      <protection locked="0"/>
    </xf>
    <xf numFmtId="0" fontId="24" fillId="0" borderId="0" xfId="1035" applyFont="1" applyFill="1" applyAlignment="1" applyProtection="1">
      <alignment shrinkToFit="1"/>
      <protection locked="0"/>
    </xf>
    <xf numFmtId="0" fontId="24" fillId="0" borderId="0" xfId="1035" applyFont="1" applyFill="1" applyAlignment="1" applyProtection="1">
      <alignment horizontal="left"/>
      <protection locked="0"/>
    </xf>
    <xf numFmtId="0" fontId="33" fillId="0" borderId="0" xfId="1035" applyFont="1" applyFill="1" applyProtection="1">
      <alignment/>
      <protection locked="0"/>
    </xf>
    <xf numFmtId="0" fontId="25" fillId="0" borderId="10" xfId="1035" applyFont="1" applyFill="1" applyBorder="1" applyAlignment="1" applyProtection="1">
      <alignment horizontal="center" vertical="center" textRotation="90" wrapText="1"/>
      <protection locked="0"/>
    </xf>
    <xf numFmtId="0" fontId="25" fillId="0" borderId="10" xfId="1035" applyFont="1" applyFill="1" applyBorder="1" applyAlignment="1" applyProtection="1">
      <alignment horizontal="center" vertical="center" wrapText="1"/>
      <protection locked="0"/>
    </xf>
    <xf numFmtId="0" fontId="30" fillId="0" borderId="0" xfId="1035" applyFont="1" applyFill="1" applyAlignment="1" applyProtection="1">
      <alignment vertical="center" wrapText="1"/>
      <protection locked="0"/>
    </xf>
    <xf numFmtId="0" fontId="20" fillId="64" borderId="0" xfId="1035" applyFont="1" applyFill="1" applyAlignment="1" applyProtection="1">
      <alignment vertical="center"/>
      <protection locked="0"/>
    </xf>
    <xf numFmtId="0" fontId="34" fillId="0" borderId="0" xfId="1038" applyFont="1" applyAlignment="1" applyProtection="1">
      <alignment horizontal="right" vertical="center"/>
      <protection locked="0"/>
    </xf>
    <xf numFmtId="0" fontId="0" fillId="0" borderId="10" xfId="1039" applyFont="1" applyFill="1" applyBorder="1" applyAlignment="1" applyProtection="1">
      <alignment horizontal="center" vertical="center"/>
      <protection locked="0"/>
    </xf>
    <xf numFmtId="0" fontId="22" fillId="0" borderId="10" xfId="727" applyFont="1" applyBorder="1">
      <alignment/>
      <protection/>
    </xf>
    <xf numFmtId="0" fontId="22" fillId="0" borderId="10" xfId="1027" applyNumberFormat="1" applyFont="1" applyFill="1" applyBorder="1" applyAlignment="1" applyProtection="1">
      <alignment vertical="center" wrapText="1"/>
      <protection locked="0"/>
    </xf>
    <xf numFmtId="0" fontId="24" fillId="0" borderId="10" xfId="0" applyFont="1" applyFill="1" applyBorder="1" applyAlignment="1">
      <alignment horizontal="left" vertical="center" wrapText="1"/>
    </xf>
    <xf numFmtId="0" fontId="29" fillId="64" borderId="0" xfId="1035" applyFont="1" applyFill="1" applyAlignment="1" applyProtection="1">
      <alignment vertical="center"/>
      <protection locked="0"/>
    </xf>
    <xf numFmtId="0" fontId="29" fillId="0" borderId="0" xfId="1035" applyFont="1" applyFill="1" applyAlignment="1" applyProtection="1">
      <alignment vertical="center"/>
      <protection locked="0"/>
    </xf>
    <xf numFmtId="49" fontId="24" fillId="0" borderId="10" xfId="396" applyNumberFormat="1" applyFont="1" applyFill="1" applyBorder="1" applyAlignment="1" applyProtection="1">
      <alignment vertical="center" wrapText="1"/>
      <protection locked="0"/>
    </xf>
    <xf numFmtId="49" fontId="27" fillId="0" borderId="10" xfId="396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045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102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9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1040" applyFont="1" applyFill="1" applyBorder="1" applyAlignment="1" applyProtection="1">
      <alignment vertical="center" wrapText="1"/>
      <protection locked="0"/>
    </xf>
    <xf numFmtId="49" fontId="27" fillId="0" borderId="10" xfId="1040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687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687" applyFont="1" applyFill="1" applyBorder="1" applyAlignment="1" applyProtection="1">
      <alignment horizontal="center" vertical="center"/>
      <protection locked="0"/>
    </xf>
    <xf numFmtId="49" fontId="27" fillId="0" borderId="10" xfId="322" applyNumberFormat="1" applyFont="1" applyFill="1" applyBorder="1" applyAlignment="1" applyProtection="1">
      <alignment horizontal="center" vertical="center"/>
      <protection locked="0"/>
    </xf>
    <xf numFmtId="0" fontId="32" fillId="0" borderId="10" xfId="1032" applyFont="1" applyFill="1" applyBorder="1" applyAlignment="1" applyProtection="1">
      <alignment horizontal="center" vertical="center" wrapText="1"/>
      <protection locked="0"/>
    </xf>
    <xf numFmtId="170" fontId="26" fillId="0" borderId="10" xfId="1029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29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32" applyFont="1" applyFill="1" applyBorder="1" applyAlignment="1" applyProtection="1">
      <alignment horizontal="center" vertical="center" wrapText="1"/>
      <protection locked="0"/>
    </xf>
    <xf numFmtId="0" fontId="24" fillId="0" borderId="10" xfId="1029" applyFont="1" applyFill="1" applyBorder="1" applyAlignment="1" applyProtection="1">
      <alignment horizontal="center" vertical="center" wrapText="1"/>
      <protection locked="0"/>
    </xf>
    <xf numFmtId="1" fontId="27" fillId="0" borderId="10" xfId="1029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29" applyFont="1" applyFill="1" applyBorder="1" applyAlignment="1" applyProtection="1">
      <alignment horizontal="center" vertical="center" wrapText="1"/>
      <protection locked="0"/>
    </xf>
    <xf numFmtId="0" fontId="29" fillId="0" borderId="0" xfId="1029" applyFont="1" applyFill="1" applyAlignment="1" applyProtection="1">
      <alignment vertical="center"/>
      <protection locked="0"/>
    </xf>
    <xf numFmtId="0" fontId="0" fillId="0" borderId="0" xfId="727" applyFont="1">
      <alignment/>
      <protection/>
    </xf>
    <xf numFmtId="0" fontId="39" fillId="0" borderId="0" xfId="1036" applyFont="1" applyAlignment="1" applyProtection="1">
      <alignment vertical="center"/>
      <protection locked="0"/>
    </xf>
    <xf numFmtId="0" fontId="24" fillId="0" borderId="10" xfId="0" applyFont="1" applyFill="1" applyBorder="1" applyAlignment="1">
      <alignment vertical="center" wrapText="1"/>
    </xf>
    <xf numFmtId="49" fontId="27" fillId="0" borderId="10" xfId="399" applyNumberFormat="1" applyFont="1" applyFill="1" applyBorder="1" applyAlignment="1" applyProtection="1">
      <alignment horizontal="center" vertical="center" wrapText="1"/>
      <protection locked="0"/>
    </xf>
    <xf numFmtId="49" fontId="24" fillId="64" borderId="10" xfId="1023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104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47" applyFont="1" applyFill="1" applyBorder="1" applyAlignment="1" applyProtection="1">
      <alignment horizontal="center" vertical="center"/>
      <protection locked="0"/>
    </xf>
    <xf numFmtId="49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0" fontId="27" fillId="0" borderId="10" xfId="738" applyFont="1" applyFill="1" applyBorder="1" applyAlignment="1" applyProtection="1">
      <alignment horizontal="center" vertical="center" wrapText="1"/>
      <protection locked="0"/>
    </xf>
    <xf numFmtId="0" fontId="27" fillId="0" borderId="10" xfId="1037" applyFont="1" applyFill="1" applyBorder="1" applyAlignment="1" applyProtection="1">
      <alignment horizontal="center" vertical="center"/>
      <protection locked="0"/>
    </xf>
    <xf numFmtId="49" fontId="27" fillId="0" borderId="10" xfId="1039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43" applyFont="1" applyFill="1" applyBorder="1" applyAlignment="1" applyProtection="1">
      <alignment horizontal="left" vertical="center" wrapText="1"/>
      <protection locked="0"/>
    </xf>
    <xf numFmtId="0" fontId="55" fillId="0" borderId="10" xfId="1035" applyFont="1" applyFill="1" applyBorder="1" applyAlignment="1" applyProtection="1">
      <alignment horizontal="center" vertical="center"/>
      <protection locked="0"/>
    </xf>
    <xf numFmtId="0" fontId="55" fillId="64" borderId="10" xfId="1035" applyFont="1" applyFill="1" applyBorder="1" applyAlignment="1" applyProtection="1">
      <alignment horizontal="center" vertical="center"/>
      <protection locked="0"/>
    </xf>
    <xf numFmtId="0" fontId="56" fillId="0" borderId="0" xfId="1029" applyFont="1" applyAlignment="1" applyProtection="1">
      <alignment vertical="center"/>
      <protection locked="0"/>
    </xf>
    <xf numFmtId="0" fontId="32" fillId="0" borderId="10" xfId="1032" applyFont="1" applyBorder="1" applyAlignment="1" applyProtection="1">
      <alignment horizontal="center" vertical="center" wrapText="1"/>
      <protection locked="0"/>
    </xf>
    <xf numFmtId="0" fontId="24" fillId="64" borderId="10" xfId="1029" applyFont="1" applyFill="1" applyBorder="1" applyAlignment="1" applyProtection="1">
      <alignment horizontal="center" vertical="center" wrapText="1"/>
      <protection locked="0"/>
    </xf>
    <xf numFmtId="1" fontId="27" fillId="64" borderId="10" xfId="1029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1029" applyFont="1" applyBorder="1" applyAlignment="1" applyProtection="1">
      <alignment horizontal="center" vertical="center" wrapText="1"/>
      <protection locked="0"/>
    </xf>
    <xf numFmtId="0" fontId="25" fillId="0" borderId="10" xfId="1029" applyFont="1" applyFill="1" applyBorder="1" applyAlignment="1" applyProtection="1">
      <alignment horizontal="center" vertical="center" wrapText="1"/>
      <protection locked="0"/>
    </xf>
    <xf numFmtId="0" fontId="27" fillId="64" borderId="10" xfId="1039" applyFont="1" applyFill="1" applyBorder="1" applyAlignment="1" applyProtection="1">
      <alignment horizontal="center" vertical="center" wrapText="1"/>
      <protection locked="0"/>
    </xf>
    <xf numFmtId="0" fontId="0" fillId="0" borderId="0" xfId="1035" applyFont="1" applyFill="1" applyBorder="1" applyAlignment="1" applyProtection="1">
      <alignment horizontal="center" vertical="center"/>
      <protection locked="0"/>
    </xf>
    <xf numFmtId="0" fontId="22" fillId="0" borderId="0" xfId="1030" applyFont="1" applyBorder="1" applyAlignment="1" applyProtection="1">
      <alignment vertical="center"/>
      <protection locked="0"/>
    </xf>
    <xf numFmtId="0" fontId="0" fillId="0" borderId="0" xfId="1030" applyFont="1" applyBorder="1" applyAlignment="1" applyProtection="1">
      <alignment vertical="center"/>
      <protection locked="0"/>
    </xf>
    <xf numFmtId="0" fontId="0" fillId="0" borderId="0" xfId="1035" applyFill="1" applyBorder="1" applyAlignment="1" applyProtection="1">
      <alignment vertical="center"/>
      <protection locked="0"/>
    </xf>
    <xf numFmtId="0" fontId="22" fillId="0" borderId="0" xfId="1035" applyFont="1" applyFill="1" applyBorder="1" applyAlignment="1" applyProtection="1">
      <alignment horizontal="left" vertical="center"/>
      <protection locked="0"/>
    </xf>
    <xf numFmtId="0" fontId="29" fillId="0" borderId="0" xfId="1035" applyFont="1" applyFill="1" applyBorder="1" applyAlignment="1" applyProtection="1">
      <alignment horizontal="center" vertical="center"/>
      <protection locked="0"/>
    </xf>
    <xf numFmtId="0" fontId="0" fillId="0" borderId="0" xfId="1035" applyFill="1" applyBorder="1" applyAlignment="1" applyProtection="1">
      <alignment horizontal="center" vertical="center" wrapText="1"/>
      <protection locked="0"/>
    </xf>
    <xf numFmtId="49" fontId="24" fillId="64" borderId="10" xfId="1022" applyNumberFormat="1" applyFont="1" applyFill="1" applyBorder="1" applyAlignment="1" applyProtection="1">
      <alignment horizontal="left" vertical="center" wrapText="1"/>
      <protection locked="0"/>
    </xf>
    <xf numFmtId="49" fontId="27" fillId="64" borderId="10" xfId="708" applyNumberFormat="1" applyFont="1" applyFill="1" applyBorder="1" applyAlignment="1">
      <alignment horizontal="center" vertical="center" wrapText="1"/>
      <protection/>
    </xf>
    <xf numFmtId="0" fontId="27" fillId="64" borderId="10" xfId="1022" applyFont="1" applyFill="1" applyBorder="1" applyAlignment="1" applyProtection="1">
      <alignment horizontal="center" vertical="center" wrapText="1"/>
      <protection locked="0"/>
    </xf>
    <xf numFmtId="0" fontId="24" fillId="64" borderId="10" xfId="762" applyFont="1" applyFill="1" applyBorder="1" applyAlignment="1">
      <alignment horizontal="left" vertical="center" wrapText="1"/>
      <protection/>
    </xf>
    <xf numFmtId="0" fontId="27" fillId="64" borderId="10" xfId="762" applyFont="1" applyFill="1" applyBorder="1" applyAlignment="1" applyProtection="1">
      <alignment horizontal="center" vertical="center" wrapText="1"/>
      <protection locked="0"/>
    </xf>
    <xf numFmtId="49" fontId="27" fillId="64" borderId="10" xfId="1039" applyNumberFormat="1" applyFont="1" applyFill="1" applyBorder="1" applyAlignment="1" applyProtection="1">
      <alignment horizontal="center" vertical="center" wrapText="1"/>
      <protection locked="0"/>
    </xf>
    <xf numFmtId="49" fontId="27" fillId="6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4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39" applyFont="1" applyFill="1" applyBorder="1" applyAlignment="1" applyProtection="1">
      <alignment horizontal="left" vertical="center" wrapText="1"/>
      <protection locked="0"/>
    </xf>
    <xf numFmtId="0" fontId="22" fillId="0" borderId="10" xfId="1028" applyNumberFormat="1" applyFont="1" applyFill="1" applyBorder="1" applyAlignment="1" applyProtection="1">
      <alignment vertical="center"/>
      <protection locked="0"/>
    </xf>
    <xf numFmtId="0" fontId="57" fillId="0" borderId="10" xfId="727" applyFont="1" applyBorder="1">
      <alignment/>
      <protection/>
    </xf>
    <xf numFmtId="0" fontId="58" fillId="0" borderId="0" xfId="727" applyFont="1">
      <alignment/>
      <protection/>
    </xf>
    <xf numFmtId="0" fontId="46" fillId="0" borderId="0" xfId="1036" applyFont="1" applyAlignment="1" applyProtection="1">
      <alignment/>
      <protection locked="0"/>
    </xf>
    <xf numFmtId="0" fontId="43" fillId="0" borderId="0" xfId="727" applyFont="1" applyAlignment="1">
      <alignment/>
      <protection/>
    </xf>
    <xf numFmtId="0" fontId="35" fillId="0" borderId="0" xfId="1038" applyFont="1" applyAlignment="1" applyProtection="1">
      <alignment horizontal="right"/>
      <protection locked="0"/>
    </xf>
    <xf numFmtId="0" fontId="46" fillId="0" borderId="0" xfId="1036" applyFont="1" applyAlignment="1" applyProtection="1">
      <alignment vertical="center"/>
      <protection locked="0"/>
    </xf>
    <xf numFmtId="0" fontId="43" fillId="0" borderId="0" xfId="727" applyFont="1">
      <alignment/>
      <protection/>
    </xf>
    <xf numFmtId="0" fontId="35" fillId="0" borderId="0" xfId="1038" applyFont="1" applyAlignment="1" applyProtection="1">
      <alignment horizontal="right" vertical="center"/>
      <protection locked="0"/>
    </xf>
    <xf numFmtId="0" fontId="27" fillId="0" borderId="10" xfId="1038" applyNumberFormat="1" applyFont="1" applyFill="1" applyBorder="1" applyAlignment="1" applyProtection="1">
      <alignment horizontal="center" vertical="center"/>
      <protection locked="0"/>
    </xf>
    <xf numFmtId="0" fontId="24" fillId="64" borderId="10" xfId="1036" applyFont="1" applyFill="1" applyBorder="1" applyAlignment="1" applyProtection="1">
      <alignment vertical="center" wrapText="1"/>
      <protection locked="0"/>
    </xf>
    <xf numFmtId="49" fontId="27" fillId="64" borderId="10" xfId="1036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1036" applyFont="1" applyFill="1" applyBorder="1" applyAlignment="1" applyProtection="1">
      <alignment horizontal="center" vertical="center" wrapText="1"/>
      <protection locked="0"/>
    </xf>
    <xf numFmtId="0" fontId="24" fillId="64" borderId="10" xfId="1036" applyFont="1" applyFill="1" applyBorder="1" applyAlignment="1" applyProtection="1">
      <alignment horizontal="left" vertical="center" wrapText="1"/>
      <protection locked="0"/>
    </xf>
    <xf numFmtId="0" fontId="27" fillId="0" borderId="10" xfId="1037" applyNumberFormat="1" applyFont="1" applyFill="1" applyBorder="1" applyAlignment="1" applyProtection="1">
      <alignment horizontal="center" vertical="center"/>
      <protection locked="0"/>
    </xf>
    <xf numFmtId="0" fontId="27" fillId="64" borderId="10" xfId="0" applyFont="1" applyFill="1" applyBorder="1" applyAlignment="1" applyProtection="1">
      <alignment horizontal="center" vertical="center" wrapText="1"/>
      <protection locked="0"/>
    </xf>
    <xf numFmtId="49" fontId="24" fillId="64" borderId="10" xfId="1025" applyNumberFormat="1" applyFont="1" applyFill="1" applyBorder="1" applyAlignment="1" applyProtection="1">
      <alignment horizontal="left" vertical="center" wrapText="1"/>
      <protection locked="0"/>
    </xf>
    <xf numFmtId="0" fontId="24" fillId="64" borderId="10" xfId="1022" applyFont="1" applyFill="1" applyBorder="1" applyAlignment="1" applyProtection="1">
      <alignment horizontal="left" vertical="center" wrapText="1"/>
      <protection locked="0"/>
    </xf>
    <xf numFmtId="49" fontId="27" fillId="64" borderId="10" xfId="410" applyNumberFormat="1" applyFont="1" applyFill="1" applyBorder="1" applyAlignment="1" applyProtection="1">
      <alignment horizontal="center" vertical="center"/>
      <protection locked="0"/>
    </xf>
    <xf numFmtId="49" fontId="27" fillId="64" borderId="10" xfId="396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36" applyFont="1" applyFill="1" applyBorder="1" applyAlignment="1" applyProtection="1">
      <alignment vertical="center" wrapText="1"/>
      <protection locked="0"/>
    </xf>
    <xf numFmtId="0" fontId="58" fillId="0" borderId="0" xfId="1029" applyFont="1" applyAlignment="1" applyProtection="1">
      <alignment vertical="center"/>
      <protection locked="0"/>
    </xf>
    <xf numFmtId="0" fontId="24" fillId="64" borderId="10" xfId="1042" applyFont="1" applyFill="1" applyBorder="1" applyAlignment="1" applyProtection="1">
      <alignment horizontal="center" vertical="center" wrapText="1"/>
      <protection locked="0"/>
    </xf>
    <xf numFmtId="1" fontId="27" fillId="64" borderId="10" xfId="1032" applyNumberFormat="1" applyFont="1" applyFill="1" applyBorder="1" applyAlignment="1" applyProtection="1">
      <alignment horizontal="center" vertical="center" textRotation="90" wrapText="1"/>
      <protection locked="0"/>
    </xf>
    <xf numFmtId="169" fontId="27" fillId="64" borderId="10" xfId="1032" applyNumberFormat="1" applyFont="1" applyFill="1" applyBorder="1" applyAlignment="1" applyProtection="1">
      <alignment horizontal="center" vertical="center" wrapText="1"/>
      <protection locked="0"/>
    </xf>
    <xf numFmtId="1" fontId="24" fillId="64" borderId="10" xfId="1032" applyNumberFormat="1" applyFont="1" applyFill="1" applyBorder="1" applyAlignment="1" applyProtection="1">
      <alignment horizontal="center" vertical="center" textRotation="90" wrapText="1"/>
      <protection locked="0"/>
    </xf>
    <xf numFmtId="0" fontId="23" fillId="0" borderId="10" xfId="1032" applyFont="1" applyFill="1" applyBorder="1" applyAlignment="1" applyProtection="1">
      <alignment horizontal="center" vertical="center" wrapText="1"/>
      <protection locked="0"/>
    </xf>
    <xf numFmtId="20" fontId="26" fillId="0" borderId="10" xfId="687" applyNumberFormat="1" applyFont="1" applyFill="1" applyBorder="1" applyAlignment="1">
      <alignment horizontal="center" vertical="center"/>
      <protection/>
    </xf>
    <xf numFmtId="170" fontId="26" fillId="0" borderId="10" xfId="1030" applyNumberFormat="1" applyFont="1" applyFill="1" applyBorder="1" applyAlignment="1" applyProtection="1">
      <alignment horizontal="center" vertical="center" wrapText="1"/>
      <protection locked="0"/>
    </xf>
    <xf numFmtId="169" fontId="35" fillId="0" borderId="10" xfId="1030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30" applyNumberFormat="1" applyFont="1" applyFill="1" applyBorder="1" applyAlignment="1" applyProtection="1">
      <alignment horizontal="center" vertical="center" wrapText="1"/>
      <protection locked="0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65" borderId="0" xfId="0" applyFont="1" applyFill="1" applyAlignment="1">
      <alignment/>
    </xf>
    <xf numFmtId="49" fontId="27" fillId="0" borderId="10" xfId="103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1036" applyFont="1" applyFill="1" applyBorder="1" applyAlignment="1" applyProtection="1">
      <alignment horizontal="center" vertical="center" wrapText="1"/>
      <protection locked="0"/>
    </xf>
    <xf numFmtId="0" fontId="24" fillId="0" borderId="10" xfId="1036" applyFont="1" applyFill="1" applyBorder="1" applyAlignment="1" applyProtection="1">
      <alignment horizontal="left" vertical="center" wrapText="1"/>
      <protection locked="0"/>
    </xf>
    <xf numFmtId="0" fontId="24" fillId="64" borderId="10" xfId="1044" applyNumberFormat="1" applyFont="1" applyFill="1" applyBorder="1" applyAlignment="1" applyProtection="1">
      <alignment horizontal="left" vertical="center" wrapText="1"/>
      <protection locked="0"/>
    </xf>
    <xf numFmtId="49" fontId="27" fillId="64" borderId="10" xfId="704" applyNumberFormat="1" applyFont="1" applyFill="1" applyBorder="1" applyAlignment="1" applyProtection="1">
      <alignment horizontal="center" vertical="center" wrapText="1"/>
      <protection locked="0"/>
    </xf>
    <xf numFmtId="0" fontId="27" fillId="64" borderId="10" xfId="417" applyNumberFormat="1" applyFont="1" applyFill="1" applyBorder="1" applyAlignment="1" applyProtection="1">
      <alignment horizontal="center" vertical="center" wrapText="1"/>
      <protection locked="0"/>
    </xf>
    <xf numFmtId="49" fontId="27" fillId="64" borderId="10" xfId="660" applyNumberFormat="1" applyFont="1" applyFill="1" applyBorder="1" applyAlignment="1" applyProtection="1">
      <alignment horizontal="center" vertical="center"/>
      <protection locked="0"/>
    </xf>
    <xf numFmtId="49" fontId="27" fillId="0" borderId="10" xfId="66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39" applyFont="1" applyFill="1" applyBorder="1" applyAlignment="1" applyProtection="1">
      <alignment vertical="center" wrapText="1"/>
      <protection locked="0"/>
    </xf>
    <xf numFmtId="0" fontId="27" fillId="0" borderId="10" xfId="704" applyFont="1" applyFill="1" applyBorder="1" applyAlignment="1" applyProtection="1">
      <alignment horizontal="center"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/>
    </xf>
    <xf numFmtId="49" fontId="24" fillId="66" borderId="10" xfId="1025" applyNumberFormat="1" applyFont="1" applyFill="1" applyBorder="1" applyAlignment="1" applyProtection="1">
      <alignment horizontal="left" vertical="center" wrapText="1"/>
      <protection locked="0"/>
    </xf>
    <xf numFmtId="0" fontId="27" fillId="64" borderId="10" xfId="1036" applyFont="1" applyFill="1" applyBorder="1" applyAlignment="1" applyProtection="1">
      <alignment horizontal="center" vertical="center"/>
      <protection locked="0"/>
    </xf>
    <xf numFmtId="49" fontId="24" fillId="64" borderId="10" xfId="410" applyNumberFormat="1" applyFont="1" applyFill="1" applyBorder="1" applyAlignment="1" applyProtection="1">
      <alignment vertical="center" wrapText="1"/>
      <protection locked="0"/>
    </xf>
    <xf numFmtId="0" fontId="24" fillId="64" borderId="10" xfId="1039" applyFont="1" applyFill="1" applyBorder="1" applyAlignment="1" applyProtection="1">
      <alignment vertical="center" wrapText="1"/>
      <protection locked="0"/>
    </xf>
    <xf numFmtId="0" fontId="24" fillId="64" borderId="10" xfId="0" applyFont="1" applyFill="1" applyBorder="1" applyAlignment="1">
      <alignment horizontal="left" vertical="center" wrapText="1"/>
    </xf>
    <xf numFmtId="49" fontId="24" fillId="64" borderId="10" xfId="1024" applyNumberFormat="1" applyFont="1" applyFill="1" applyBorder="1" applyAlignment="1" applyProtection="1">
      <alignment horizontal="left" vertical="center" wrapText="1"/>
      <protection locked="0"/>
    </xf>
    <xf numFmtId="0" fontId="27" fillId="64" borderId="10" xfId="341" applyNumberFormat="1" applyFont="1" applyFill="1" applyBorder="1" applyAlignment="1" applyProtection="1">
      <alignment horizontal="center" vertical="center" wrapText="1"/>
      <protection locked="0"/>
    </xf>
    <xf numFmtId="49" fontId="24" fillId="0" borderId="10" xfId="1025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1022" applyFont="1" applyFill="1" applyBorder="1" applyAlignment="1" applyProtection="1">
      <alignment horizontal="center" vertical="center" wrapText="1"/>
      <protection locked="0"/>
    </xf>
    <xf numFmtId="0" fontId="24" fillId="0" borderId="10" xfId="1022" applyFont="1" applyFill="1" applyBorder="1" applyAlignment="1" applyProtection="1">
      <alignment horizontal="left" vertical="center" wrapText="1"/>
      <protection locked="0"/>
    </xf>
    <xf numFmtId="49" fontId="27" fillId="0" borderId="10" xfId="410" applyNumberFormat="1" applyFont="1" applyFill="1" applyBorder="1" applyAlignment="1" applyProtection="1">
      <alignment horizontal="center" vertical="center"/>
      <protection locked="0"/>
    </xf>
    <xf numFmtId="0" fontId="27" fillId="0" borderId="10" xfId="1036" applyFont="1" applyFill="1" applyBorder="1" applyAlignment="1" applyProtection="1">
      <alignment horizontal="center" vertical="center"/>
      <protection locked="0"/>
    </xf>
    <xf numFmtId="0" fontId="24" fillId="0" borderId="10" xfId="704" applyFont="1" applyFill="1" applyBorder="1" applyAlignment="1">
      <alignment horizontal="left" vertical="center" wrapText="1"/>
      <protection/>
    </xf>
    <xf numFmtId="0" fontId="24" fillId="64" borderId="10" xfId="1041" applyFont="1" applyFill="1" applyBorder="1" applyAlignment="1" applyProtection="1">
      <alignment horizontal="center" vertical="center" wrapText="1"/>
      <protection locked="0"/>
    </xf>
    <xf numFmtId="0" fontId="32" fillId="0" borderId="0" xfId="1029" applyFont="1" applyAlignment="1" applyProtection="1">
      <alignment horizontal="center" vertical="center"/>
      <protection locked="0"/>
    </xf>
    <xf numFmtId="0" fontId="30" fillId="0" borderId="0" xfId="1029" applyFont="1" applyAlignment="1" applyProtection="1">
      <alignment horizontal="center"/>
      <protection locked="0"/>
    </xf>
    <xf numFmtId="49" fontId="24" fillId="0" borderId="10" xfId="1024" applyNumberFormat="1" applyFont="1" applyFill="1" applyBorder="1" applyAlignment="1" applyProtection="1">
      <alignment horizontal="left" vertical="center" wrapText="1"/>
      <protection locked="0"/>
    </xf>
    <xf numFmtId="49" fontId="24" fillId="0" borderId="10" xfId="410" applyNumberFormat="1" applyFont="1" applyFill="1" applyBorder="1" applyAlignment="1" applyProtection="1">
      <alignment vertical="center" wrapText="1"/>
      <protection locked="0"/>
    </xf>
    <xf numFmtId="49" fontId="27" fillId="0" borderId="10" xfId="410" applyNumberFormat="1" applyFont="1" applyFill="1" applyBorder="1" applyAlignment="1" applyProtection="1">
      <alignment horizontal="center" vertical="center" wrapText="1"/>
      <protection locked="0"/>
    </xf>
    <xf numFmtId="0" fontId="24" fillId="0" borderId="10" xfId="1044" applyNumberFormat="1" applyFont="1" applyFill="1" applyBorder="1" applyAlignment="1" applyProtection="1">
      <alignment horizontal="left" vertical="center" wrapText="1"/>
      <protection locked="0"/>
    </xf>
    <xf numFmtId="49" fontId="27" fillId="0" borderId="10" xfId="704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417" applyNumberFormat="1" applyFont="1" applyFill="1" applyBorder="1" applyAlignment="1" applyProtection="1">
      <alignment horizontal="center" vertical="center" wrapText="1"/>
      <protection locked="0"/>
    </xf>
    <xf numFmtId="49" fontId="27" fillId="0" borderId="10" xfId="660" applyNumberFormat="1" applyFont="1" applyFill="1" applyBorder="1" applyAlignment="1" applyProtection="1">
      <alignment horizontal="center" vertical="center"/>
      <protection locked="0"/>
    </xf>
    <xf numFmtId="49" fontId="27" fillId="64" borderId="10" xfId="410" applyNumberFormat="1" applyFont="1" applyFill="1" applyBorder="1" applyAlignment="1" applyProtection="1">
      <alignment horizontal="center" vertical="center" wrapText="1"/>
      <protection locked="0"/>
    </xf>
    <xf numFmtId="0" fontId="29" fillId="65" borderId="0" xfId="1029" applyFont="1" applyFill="1" applyAlignment="1" applyProtection="1">
      <alignment vertical="center"/>
      <protection locked="0"/>
    </xf>
    <xf numFmtId="0" fontId="30" fillId="0" borderId="10" xfId="0" applyFont="1" applyFill="1" applyBorder="1" applyAlignment="1">
      <alignment horizontal="center" vertical="center"/>
    </xf>
    <xf numFmtId="0" fontId="32" fillId="0" borderId="0" xfId="1035" applyFont="1" applyFill="1" applyAlignment="1" applyProtection="1">
      <alignment horizontal="center" vertical="center" wrapText="1"/>
      <protection locked="0"/>
    </xf>
    <xf numFmtId="0" fontId="30" fillId="0" borderId="0" xfId="1035" applyFont="1" applyFill="1" applyAlignment="1" applyProtection="1">
      <alignment horizontal="center" vertical="center" wrapText="1"/>
      <protection locked="0"/>
    </xf>
    <xf numFmtId="0" fontId="22" fillId="0" borderId="0" xfId="1035" applyFont="1" applyFill="1" applyAlignment="1" applyProtection="1">
      <alignment horizontal="center" vertical="center" wrapText="1"/>
      <protection locked="0"/>
    </xf>
    <xf numFmtId="0" fontId="23" fillId="0" borderId="0" xfId="1035" applyFont="1" applyFill="1" applyAlignment="1" applyProtection="1">
      <alignment horizontal="center" vertical="center"/>
      <protection locked="0"/>
    </xf>
    <xf numFmtId="0" fontId="30" fillId="64" borderId="10" xfId="1031" applyFont="1" applyFill="1" applyBorder="1" applyAlignment="1" applyProtection="1">
      <alignment horizontal="center" vertical="center"/>
      <protection locked="0"/>
    </xf>
    <xf numFmtId="0" fontId="30" fillId="0" borderId="0" xfId="1029" applyFont="1" applyAlignment="1" applyProtection="1">
      <alignment horizontal="center" vertical="center" wrapText="1"/>
      <protection locked="0"/>
    </xf>
    <xf numFmtId="0" fontId="30" fillId="0" borderId="0" xfId="1029" applyFont="1" applyAlignment="1" applyProtection="1">
      <alignment horizontal="center" vertical="center"/>
      <protection locked="0"/>
    </xf>
    <xf numFmtId="0" fontId="22" fillId="0" borderId="0" xfId="1041" applyFont="1" applyAlignment="1" applyProtection="1">
      <alignment horizontal="center" vertical="center" wrapText="1"/>
      <protection locked="0"/>
    </xf>
    <xf numFmtId="0" fontId="23" fillId="0" borderId="0" xfId="1035" applyFont="1" applyAlignment="1" applyProtection="1">
      <alignment horizontal="center" vertical="center"/>
      <protection locked="0"/>
    </xf>
    <xf numFmtId="0" fontId="31" fillId="0" borderId="0" xfId="1041" applyFont="1" applyAlignment="1" applyProtection="1">
      <alignment horizontal="center" vertical="center" wrapText="1"/>
      <protection locked="0"/>
    </xf>
    <xf numFmtId="0" fontId="31" fillId="0" borderId="0" xfId="1041" applyFont="1" applyAlignment="1" applyProtection="1">
      <alignment horizontal="center" vertical="center"/>
      <protection locked="0"/>
    </xf>
    <xf numFmtId="0" fontId="24" fillId="64" borderId="10" xfId="1041" applyFont="1" applyFill="1" applyBorder="1" applyAlignment="1" applyProtection="1">
      <alignment horizontal="center" vertical="center" textRotation="90" wrapText="1"/>
      <protection locked="0"/>
    </xf>
    <xf numFmtId="0" fontId="25" fillId="64" borderId="10" xfId="1041" applyFont="1" applyFill="1" applyBorder="1" applyAlignment="1" applyProtection="1">
      <alignment horizontal="center" vertical="center" textRotation="90" wrapText="1"/>
      <protection locked="0"/>
    </xf>
    <xf numFmtId="0" fontId="25" fillId="64" borderId="11" xfId="1041" applyFont="1" applyFill="1" applyBorder="1" applyAlignment="1" applyProtection="1">
      <alignment horizontal="center" vertical="center" textRotation="90" wrapText="1"/>
      <protection locked="0"/>
    </xf>
    <xf numFmtId="0" fontId="25" fillId="64" borderId="12" xfId="1041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41" applyFont="1" applyFill="1" applyBorder="1" applyAlignment="1" applyProtection="1">
      <alignment horizontal="center" vertical="center" wrapText="1"/>
      <protection locked="0"/>
    </xf>
    <xf numFmtId="169" fontId="24" fillId="64" borderId="10" xfId="1041" applyNumberFormat="1" applyFont="1" applyFill="1" applyBorder="1" applyAlignment="1" applyProtection="1">
      <alignment horizontal="center" vertical="center" wrapText="1"/>
      <protection locked="0"/>
    </xf>
    <xf numFmtId="0" fontId="25" fillId="64" borderId="13" xfId="1041" applyFont="1" applyFill="1" applyBorder="1" applyAlignment="1" applyProtection="1">
      <alignment horizontal="center" vertical="center" textRotation="90" wrapText="1"/>
      <protection locked="0"/>
    </xf>
    <xf numFmtId="0" fontId="25" fillId="64" borderId="14" xfId="1041" applyFont="1" applyFill="1" applyBorder="1" applyAlignment="1" applyProtection="1">
      <alignment horizontal="center" vertical="center" textRotation="90" wrapText="1"/>
      <protection locked="0"/>
    </xf>
    <xf numFmtId="0" fontId="49" fillId="0" borderId="0" xfId="1041" applyFont="1" applyAlignment="1" applyProtection="1">
      <alignment horizontal="center" vertical="center" wrapText="1"/>
      <protection locked="0"/>
    </xf>
    <xf numFmtId="0" fontId="49" fillId="0" borderId="0" xfId="1041" applyFont="1" applyAlignment="1" applyProtection="1">
      <alignment horizontal="center" vertical="center"/>
      <protection locked="0"/>
    </xf>
    <xf numFmtId="0" fontId="30" fillId="0" borderId="0" xfId="1029" applyFont="1" applyAlignment="1" applyProtection="1">
      <alignment horizontal="center"/>
      <protection locked="0"/>
    </xf>
    <xf numFmtId="0" fontId="32" fillId="0" borderId="0" xfId="1029" applyFont="1" applyAlignment="1" applyProtection="1">
      <alignment horizontal="center" vertical="center" wrapText="1"/>
      <protection locked="0"/>
    </xf>
    <xf numFmtId="0" fontId="32" fillId="0" borderId="0" xfId="1029" applyFont="1" applyAlignment="1" applyProtection="1">
      <alignment horizontal="center" vertical="center"/>
      <protection locked="0"/>
    </xf>
    <xf numFmtId="0" fontId="24" fillId="64" borderId="10" xfId="1042" applyFont="1" applyFill="1" applyBorder="1" applyAlignment="1" applyProtection="1">
      <alignment horizontal="center" vertical="center" textRotation="90" wrapText="1"/>
      <protection locked="0"/>
    </xf>
    <xf numFmtId="0" fontId="40" fillId="0" borderId="0" xfId="1029" applyFont="1" applyAlignment="1" applyProtection="1">
      <alignment horizontal="center" vertical="center" wrapText="1"/>
      <protection locked="0"/>
    </xf>
    <xf numFmtId="0" fontId="25" fillId="64" borderId="10" xfId="1042" applyFont="1" applyFill="1" applyBorder="1" applyAlignment="1" applyProtection="1">
      <alignment horizontal="center" vertical="center" textRotation="90" wrapText="1"/>
      <protection locked="0"/>
    </xf>
    <xf numFmtId="0" fontId="25" fillId="64" borderId="11" xfId="1042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/>
    </xf>
    <xf numFmtId="0" fontId="25" fillId="64" borderId="12" xfId="1042" applyFont="1" applyFill="1" applyBorder="1" applyAlignment="1" applyProtection="1">
      <alignment horizontal="center" vertical="center" textRotation="90" wrapText="1"/>
      <protection locked="0"/>
    </xf>
    <xf numFmtId="0" fontId="24" fillId="64" borderId="10" xfId="1042" applyFont="1" applyFill="1" applyBorder="1" applyAlignment="1" applyProtection="1">
      <alignment horizontal="center" vertical="center" wrapText="1"/>
      <protection locked="0"/>
    </xf>
    <xf numFmtId="169" fontId="24" fillId="64" borderId="10" xfId="1042" applyNumberFormat="1" applyFont="1" applyFill="1" applyBorder="1" applyAlignment="1" applyProtection="1">
      <alignment horizontal="center" vertical="center" wrapText="1"/>
      <protection locked="0"/>
    </xf>
    <xf numFmtId="0" fontId="30" fillId="64" borderId="10" xfId="1032" applyFont="1" applyFill="1" applyBorder="1" applyAlignment="1" applyProtection="1">
      <alignment horizontal="center" vertical="center"/>
      <protection locked="0"/>
    </xf>
    <xf numFmtId="0" fontId="30" fillId="64" borderId="15" xfId="1032" applyFont="1" applyFill="1" applyBorder="1" applyAlignment="1" applyProtection="1">
      <alignment horizontal="center" vertical="center"/>
      <protection locked="0"/>
    </xf>
    <xf numFmtId="0" fontId="30" fillId="64" borderId="16" xfId="1032" applyFont="1" applyFill="1" applyBorder="1" applyAlignment="1" applyProtection="1">
      <alignment horizontal="center" vertical="center"/>
      <protection locked="0"/>
    </xf>
    <xf numFmtId="0" fontId="30" fillId="64" borderId="17" xfId="1032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0" fontId="25" fillId="64" borderId="18" xfId="1042" applyFont="1" applyFill="1" applyBorder="1" applyAlignment="1" applyProtection="1">
      <alignment horizontal="center" vertical="center" textRotation="90" wrapText="1"/>
      <protection locked="0"/>
    </xf>
    <xf numFmtId="0" fontId="25" fillId="64" borderId="19" xfId="1042" applyFont="1" applyFill="1" applyBorder="1" applyAlignment="1" applyProtection="1">
      <alignment horizontal="center" vertical="center" textRotation="90" wrapText="1"/>
      <protection locked="0"/>
    </xf>
    <xf numFmtId="0" fontId="22" fillId="0" borderId="0" xfId="1029" applyFont="1" applyAlignment="1" applyProtection="1">
      <alignment horizontal="center" vertical="center" wrapText="1"/>
      <protection locked="0"/>
    </xf>
    <xf numFmtId="169" fontId="24" fillId="64" borderId="11" xfId="1041" applyNumberFormat="1" applyFont="1" applyFill="1" applyBorder="1" applyAlignment="1" applyProtection="1">
      <alignment horizontal="center" vertical="center" wrapText="1"/>
      <protection locked="0"/>
    </xf>
    <xf numFmtId="169" fontId="24" fillId="64" borderId="12" xfId="104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048" applyFont="1" applyFill="1" applyAlignment="1">
      <alignment horizontal="center" vertical="center" wrapText="1"/>
      <protection/>
    </xf>
    <xf numFmtId="0" fontId="38" fillId="0" borderId="0" xfId="1027" applyNumberFormat="1" applyFont="1" applyFill="1" applyBorder="1" applyAlignment="1" applyProtection="1">
      <alignment horizontal="center" vertical="center"/>
      <protection locked="0"/>
    </xf>
  </cellXfs>
  <cellStyles count="1079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3" xfId="295"/>
    <cellStyle name="Денежный 10 2 3 3 2" xfId="296"/>
    <cellStyle name="Денежный 10 2 4" xfId="297"/>
    <cellStyle name="Денежный 10 2 4 2" xfId="298"/>
    <cellStyle name="Денежный 10 2 4 3" xfId="299"/>
    <cellStyle name="Денежный 10 2 4 4" xfId="300"/>
    <cellStyle name="Денежный 10 2 5" xfId="301"/>
    <cellStyle name="Денежный 10 2 6" xfId="302"/>
    <cellStyle name="Денежный 10 2 7" xfId="303"/>
    <cellStyle name="Денежный 10 3" xfId="304"/>
    <cellStyle name="Денежный 10 3 2" xfId="305"/>
    <cellStyle name="Денежный 10 3 3" xfId="306"/>
    <cellStyle name="Денежный 10 4" xfId="307"/>
    <cellStyle name="Денежный 10 4 2" xfId="308"/>
    <cellStyle name="Денежный 10 4 3" xfId="309"/>
    <cellStyle name="Денежный 10 5" xfId="310"/>
    <cellStyle name="Денежный 11" xfId="311"/>
    <cellStyle name="Денежный 11 10" xfId="312"/>
    <cellStyle name="Денежный 11 11" xfId="313"/>
    <cellStyle name="Денежный 11 11 2" xfId="314"/>
    <cellStyle name="Денежный 11 11 3" xfId="315"/>
    <cellStyle name="Денежный 11 12" xfId="316"/>
    <cellStyle name="Денежный 11 13" xfId="317"/>
    <cellStyle name="Денежный 11 14" xfId="318"/>
    <cellStyle name="Денежный 11 2" xfId="319"/>
    <cellStyle name="Денежный 11 2 2" xfId="320"/>
    <cellStyle name="Денежный 11 2 2 2" xfId="321"/>
    <cellStyle name="Денежный 11 2 2 3" xfId="322"/>
    <cellStyle name="Денежный 11 2 3" xfId="323"/>
    <cellStyle name="Денежный 11 3" xfId="324"/>
    <cellStyle name="Денежный 11 4" xfId="325"/>
    <cellStyle name="Денежный 11 5" xfId="326"/>
    <cellStyle name="Денежный 11 6" xfId="327"/>
    <cellStyle name="Денежный 11 7" xfId="328"/>
    <cellStyle name="Денежный 11 8" xfId="329"/>
    <cellStyle name="Денежный 11 9" xfId="330"/>
    <cellStyle name="Денежный 11 9 12" xfId="331"/>
    <cellStyle name="Денежный 11 9 2" xfId="332"/>
    <cellStyle name="Денежный 11 9 3" xfId="333"/>
    <cellStyle name="Денежный 11 9 4" xfId="334"/>
    <cellStyle name="Денежный 11 9 5" xfId="335"/>
    <cellStyle name="Денежный 11 9 6" xfId="336"/>
    <cellStyle name="Денежный 11 9 7" xfId="337"/>
    <cellStyle name="Денежный 12" xfId="338"/>
    <cellStyle name="Денежный 12 10" xfId="339"/>
    <cellStyle name="Денежный 12 11" xfId="340"/>
    <cellStyle name="Денежный 12 12" xfId="341"/>
    <cellStyle name="Денежный 12 12 10" xfId="342"/>
    <cellStyle name="Денежный 12 12 2" xfId="343"/>
    <cellStyle name="Денежный 12 12 2 2" xfId="344"/>
    <cellStyle name="Денежный 12 12 2 3" xfId="345"/>
    <cellStyle name="Денежный 12 12 2 4" xfId="346"/>
    <cellStyle name="Денежный 12 12 3" xfId="347"/>
    <cellStyle name="Денежный 12 12 3 2" xfId="348"/>
    <cellStyle name="Денежный 12 12 4" xfId="349"/>
    <cellStyle name="Денежный 12 12 5" xfId="350"/>
    <cellStyle name="Денежный 12 12 6" xfId="351"/>
    <cellStyle name="Денежный 12 12 7" xfId="352"/>
    <cellStyle name="Денежный 12 12 8" xfId="353"/>
    <cellStyle name="Денежный 12 12_Мастер" xfId="354"/>
    <cellStyle name="Денежный 12 13" xfId="355"/>
    <cellStyle name="Денежный 12 14" xfId="356"/>
    <cellStyle name="Денежный 12 15" xfId="357"/>
    <cellStyle name="Денежный 12 16" xfId="358"/>
    <cellStyle name="Денежный 12 17" xfId="359"/>
    <cellStyle name="Денежный 12 18" xfId="360"/>
    <cellStyle name="Денежный 12 19" xfId="361"/>
    <cellStyle name="Денежный 12 2" xfId="362"/>
    <cellStyle name="Денежный 12 2 2" xfId="363"/>
    <cellStyle name="Денежный 12 2 3" xfId="364"/>
    <cellStyle name="Денежный 12 20" xfId="365"/>
    <cellStyle name="Денежный 12 21" xfId="366"/>
    <cellStyle name="Денежный 12 3" xfId="367"/>
    <cellStyle name="Денежный 12 3 2" xfId="368"/>
    <cellStyle name="Денежный 12 4" xfId="369"/>
    <cellStyle name="Денежный 12 5" xfId="370"/>
    <cellStyle name="Денежный 12 6" xfId="371"/>
    <cellStyle name="Денежный 12 7" xfId="372"/>
    <cellStyle name="Денежный 12 8" xfId="373"/>
    <cellStyle name="Денежный 12 9" xfId="374"/>
    <cellStyle name="Денежный 13 10" xfId="375"/>
    <cellStyle name="Денежный 13 2" xfId="376"/>
    <cellStyle name="Денежный 13 3" xfId="377"/>
    <cellStyle name="Денежный 13 4" xfId="378"/>
    <cellStyle name="Денежный 13 5" xfId="379"/>
    <cellStyle name="Денежный 13 6" xfId="380"/>
    <cellStyle name="Денежный 13 7" xfId="381"/>
    <cellStyle name="Денежный 13 8" xfId="382"/>
    <cellStyle name="Денежный 13 9" xfId="383"/>
    <cellStyle name="Денежный 14 2" xfId="384"/>
    <cellStyle name="Денежный 14 3" xfId="385"/>
    <cellStyle name="Денежный 14 4" xfId="386"/>
    <cellStyle name="Денежный 14 5" xfId="387"/>
    <cellStyle name="Денежный 14 6" xfId="388"/>
    <cellStyle name="Денежный 14 7" xfId="389"/>
    <cellStyle name="Денежный 14 8" xfId="390"/>
    <cellStyle name="Денежный 14 9" xfId="391"/>
    <cellStyle name="Денежный 16" xfId="392"/>
    <cellStyle name="Денежный 18" xfId="393"/>
    <cellStyle name="Денежный 2" xfId="394"/>
    <cellStyle name="Денежный 2 10" xfId="395"/>
    <cellStyle name="Денежный 2 10 2" xfId="396"/>
    <cellStyle name="Денежный 2 10 2 10" xfId="397"/>
    <cellStyle name="Денежный 2 10 2 11" xfId="398"/>
    <cellStyle name="Денежный 2 10 2 12" xfId="399"/>
    <cellStyle name="Денежный 2 10 2 13" xfId="400"/>
    <cellStyle name="Денежный 2 10 2 2" xfId="401"/>
    <cellStyle name="Денежный 2 10 2 2 2" xfId="402"/>
    <cellStyle name="Денежный 2 10 2 3" xfId="403"/>
    <cellStyle name="Денежный 2 10 2 4" xfId="404"/>
    <cellStyle name="Денежный 2 10 2 5" xfId="405"/>
    <cellStyle name="Денежный 2 10 2 6" xfId="406"/>
    <cellStyle name="Денежный 2 10 2 7" xfId="407"/>
    <cellStyle name="Денежный 2 10 2 8" xfId="408"/>
    <cellStyle name="Денежный 2 10 2 9" xfId="409"/>
    <cellStyle name="Денежный 2 11" xfId="410"/>
    <cellStyle name="Денежный 2 11 2" xfId="411"/>
    <cellStyle name="Денежный 2 11 2 2" xfId="412"/>
    <cellStyle name="Денежный 2 11 2 3" xfId="413"/>
    <cellStyle name="Денежный 2 11 3" xfId="414"/>
    <cellStyle name="Денежный 2 12" xfId="415"/>
    <cellStyle name="Денежный 2 13" xfId="416"/>
    <cellStyle name="Денежный 2 13 2" xfId="417"/>
    <cellStyle name="Денежный 2 13 3" xfId="418"/>
    <cellStyle name="Денежный 2 14" xfId="419"/>
    <cellStyle name="Денежный 2 15" xfId="420"/>
    <cellStyle name="Денежный 2 16" xfId="421"/>
    <cellStyle name="Денежный 2 17" xfId="422"/>
    <cellStyle name="Денежный 2 18" xfId="423"/>
    <cellStyle name="Денежный 2 19" xfId="424"/>
    <cellStyle name="Денежный 2 2" xfId="425"/>
    <cellStyle name="Денежный 2 2 10" xfId="426"/>
    <cellStyle name="Денежный 2 2 11" xfId="427"/>
    <cellStyle name="Денежный 2 2 12" xfId="428"/>
    <cellStyle name="Денежный 2 2 2" xfId="429"/>
    <cellStyle name="Денежный 2 2 2 10" xfId="430"/>
    <cellStyle name="Денежный 2 2 2 11" xfId="431"/>
    <cellStyle name="Денежный 2 2 2 2" xfId="432"/>
    <cellStyle name="Денежный 2 2 2 3" xfId="433"/>
    <cellStyle name="Денежный 2 2 2 4" xfId="434"/>
    <cellStyle name="Денежный 2 2 2 4 2" xfId="435"/>
    <cellStyle name="Денежный 2 2 2 5" xfId="436"/>
    <cellStyle name="Денежный 2 2 2 6" xfId="437"/>
    <cellStyle name="Денежный 2 2 2 7" xfId="438"/>
    <cellStyle name="Денежный 2 2 2 8" xfId="439"/>
    <cellStyle name="Денежный 2 2 2 9" xfId="440"/>
    <cellStyle name="Денежный 2 2 3" xfId="441"/>
    <cellStyle name="Денежный 2 2 4" xfId="442"/>
    <cellStyle name="Денежный 2 2 5" xfId="443"/>
    <cellStyle name="Денежный 2 2 5 2" xfId="444"/>
    <cellStyle name="Денежный 2 2 6" xfId="445"/>
    <cellStyle name="Денежный 2 2 7" xfId="446"/>
    <cellStyle name="Денежный 2 2 8" xfId="447"/>
    <cellStyle name="Денежный 2 2 9" xfId="448"/>
    <cellStyle name="Денежный 2 20" xfId="449"/>
    <cellStyle name="Денежный 2 21" xfId="450"/>
    <cellStyle name="Денежный 2 22" xfId="451"/>
    <cellStyle name="Денежный 2 23" xfId="452"/>
    <cellStyle name="Денежный 2 24" xfId="453"/>
    <cellStyle name="Денежный 2 24 2" xfId="454"/>
    <cellStyle name="Денежный 2 25" xfId="455"/>
    <cellStyle name="Денежный 2 26" xfId="456"/>
    <cellStyle name="Денежный 2 27" xfId="457"/>
    <cellStyle name="Денежный 2 28" xfId="458"/>
    <cellStyle name="Денежный 2 29" xfId="459"/>
    <cellStyle name="Денежный 2 3" xfId="460"/>
    <cellStyle name="Денежный 2 3 2" xfId="461"/>
    <cellStyle name="Денежный 2 3 2 2" xfId="462"/>
    <cellStyle name="Денежный 2 3 2 3" xfId="463"/>
    <cellStyle name="Денежный 2 3 2 4" xfId="464"/>
    <cellStyle name="Денежный 2 3 3" xfId="465"/>
    <cellStyle name="Денежный 2 3 4" xfId="466"/>
    <cellStyle name="Денежный 2 3 5" xfId="467"/>
    <cellStyle name="Денежный 2 3 6" xfId="468"/>
    <cellStyle name="Денежный 2 3 7" xfId="469"/>
    <cellStyle name="Денежный 2 3 8" xfId="470"/>
    <cellStyle name="Денежный 2 3 9" xfId="471"/>
    <cellStyle name="Денежный 2 3 9 2" xfId="472"/>
    <cellStyle name="Денежный 2 3 9 2 2" xfId="473"/>
    <cellStyle name="Денежный 2 3 9 2 3" xfId="474"/>
    <cellStyle name="Денежный 2 3 9 2 4" xfId="475"/>
    <cellStyle name="Денежный 2 3 9 3" xfId="476"/>
    <cellStyle name="Денежный 2 3 9 4" xfId="477"/>
    <cellStyle name="Денежный 2 3 9 5" xfId="478"/>
    <cellStyle name="Денежный 2 3 9 6" xfId="479"/>
    <cellStyle name="Денежный 2 3 9 7" xfId="480"/>
    <cellStyle name="Денежный 2 3 9 8" xfId="481"/>
    <cellStyle name="Денежный 2 30" xfId="482"/>
    <cellStyle name="Денежный 2 31" xfId="483"/>
    <cellStyle name="Денежный 2 32" xfId="484"/>
    <cellStyle name="Денежный 2 33" xfId="485"/>
    <cellStyle name="Денежный 2 34" xfId="486"/>
    <cellStyle name="Денежный 2 35" xfId="487"/>
    <cellStyle name="Денежный 2 36" xfId="488"/>
    <cellStyle name="Денежный 2 36 2" xfId="489"/>
    <cellStyle name="Денежный 2 37" xfId="490"/>
    <cellStyle name="Денежный 2 38" xfId="491"/>
    <cellStyle name="Денежный 2 39" xfId="492"/>
    <cellStyle name="Денежный 2 4" xfId="493"/>
    <cellStyle name="Денежный 2 4 2" xfId="494"/>
    <cellStyle name="Денежный 2 4 3" xfId="495"/>
    <cellStyle name="Денежный 2 4 4" xfId="496"/>
    <cellStyle name="Денежный 2 4 5" xfId="497"/>
    <cellStyle name="Денежный 2 4 6" xfId="498"/>
    <cellStyle name="Денежный 2 4 7" xfId="499"/>
    <cellStyle name="Денежный 2 4 8" xfId="500"/>
    <cellStyle name="Денежный 2 4 9" xfId="501"/>
    <cellStyle name="Денежный 2 40" xfId="502"/>
    <cellStyle name="Денежный 2 41" xfId="503"/>
    <cellStyle name="Денежный 2 42" xfId="504"/>
    <cellStyle name="Денежный 2 43" xfId="505"/>
    <cellStyle name="Денежный 2 45" xfId="506"/>
    <cellStyle name="Денежный 2 46" xfId="507"/>
    <cellStyle name="Денежный 2 47" xfId="508"/>
    <cellStyle name="Денежный 2 5" xfId="509"/>
    <cellStyle name="Денежный 2 5 2" xfId="510"/>
    <cellStyle name="Денежный 2 5 2 2" xfId="511"/>
    <cellStyle name="Денежный 2 5 2 3" xfId="512"/>
    <cellStyle name="Денежный 2 5 2 4" xfId="513"/>
    <cellStyle name="Денежный 2 5 3" xfId="514"/>
    <cellStyle name="Денежный 2 5 3 2" xfId="515"/>
    <cellStyle name="Денежный 2 5 3 3" xfId="516"/>
    <cellStyle name="Денежный 2 5 3 4" xfId="517"/>
    <cellStyle name="Денежный 2 5 4" xfId="518"/>
    <cellStyle name="Денежный 2 5 4 2" xfId="519"/>
    <cellStyle name="Денежный 2 5 4 3" xfId="520"/>
    <cellStyle name="Денежный 2 5 4 4" xfId="521"/>
    <cellStyle name="Денежный 2 5 5" xfId="522"/>
    <cellStyle name="Денежный 2 5 6" xfId="523"/>
    <cellStyle name="Денежный 2 5 7" xfId="524"/>
    <cellStyle name="Денежный 2 5 8" xfId="525"/>
    <cellStyle name="Денежный 2 51" xfId="526"/>
    <cellStyle name="Денежный 2 6" xfId="527"/>
    <cellStyle name="Денежный 2 7" xfId="528"/>
    <cellStyle name="Денежный 2 8" xfId="529"/>
    <cellStyle name="Денежный 2 9" xfId="530"/>
    <cellStyle name="Денежный 20" xfId="531"/>
    <cellStyle name="Денежный 24" xfId="532"/>
    <cellStyle name="Денежный 24 12" xfId="533"/>
    <cellStyle name="Денежный 24 2" xfId="534"/>
    <cellStyle name="Денежный 24 2 2" xfId="535"/>
    <cellStyle name="Денежный 24 3" xfId="536"/>
    <cellStyle name="Денежный 24 3 2" xfId="537"/>
    <cellStyle name="Денежный 24 3 3" xfId="538"/>
    <cellStyle name="Денежный 24 3 4" xfId="539"/>
    <cellStyle name="Денежный 24 4" xfId="540"/>
    <cellStyle name="Денежный 24 5" xfId="541"/>
    <cellStyle name="Денежный 24 6" xfId="542"/>
    <cellStyle name="Денежный 24 7" xfId="543"/>
    <cellStyle name="Денежный 24 8" xfId="544"/>
    <cellStyle name="Денежный 26" xfId="545"/>
    <cellStyle name="Денежный 3" xfId="546"/>
    <cellStyle name="Денежный 3 10" xfId="547"/>
    <cellStyle name="Денежный 3 11" xfId="548"/>
    <cellStyle name="Денежный 3 12" xfId="549"/>
    <cellStyle name="Денежный 3 13" xfId="550"/>
    <cellStyle name="Денежный 3 14" xfId="551"/>
    <cellStyle name="Денежный 3 15" xfId="552"/>
    <cellStyle name="Денежный 3 2" xfId="553"/>
    <cellStyle name="Денежный 3 2 2" xfId="554"/>
    <cellStyle name="Денежный 3 2 2 2" xfId="555"/>
    <cellStyle name="Денежный 3 2 3" xfId="556"/>
    <cellStyle name="Денежный 3 3" xfId="557"/>
    <cellStyle name="Денежный 3 3 2" xfId="558"/>
    <cellStyle name="Денежный 3 3 3" xfId="559"/>
    <cellStyle name="Денежный 3 4" xfId="560"/>
    <cellStyle name="Денежный 3 4 2" xfId="561"/>
    <cellStyle name="Денежный 3 4 3" xfId="562"/>
    <cellStyle name="Денежный 3 5" xfId="563"/>
    <cellStyle name="Денежный 3 5 2" xfId="564"/>
    <cellStyle name="Денежный 3 5 3" xfId="565"/>
    <cellStyle name="Денежный 3 6" xfId="566"/>
    <cellStyle name="Денежный 3 6 2" xfId="567"/>
    <cellStyle name="Денежный 3 7" xfId="568"/>
    <cellStyle name="Денежный 3 8" xfId="569"/>
    <cellStyle name="Денежный 3 8 2" xfId="570"/>
    <cellStyle name="Денежный 3 8 3" xfId="571"/>
    <cellStyle name="Денежный 3 8 4" xfId="572"/>
    <cellStyle name="Денежный 3 9" xfId="573"/>
    <cellStyle name="Денежный 4" xfId="574"/>
    <cellStyle name="Денежный 4 10" xfId="575"/>
    <cellStyle name="Денежный 4 11" xfId="576"/>
    <cellStyle name="Денежный 4 12" xfId="577"/>
    <cellStyle name="Денежный 4 13" xfId="578"/>
    <cellStyle name="Денежный 4 13 2" xfId="579"/>
    <cellStyle name="Денежный 4 14" xfId="580"/>
    <cellStyle name="Денежный 4 14 2" xfId="581"/>
    <cellStyle name="Денежный 4 14 3" xfId="582"/>
    <cellStyle name="Денежный 4 14 4" xfId="583"/>
    <cellStyle name="Денежный 4 14 5" xfId="584"/>
    <cellStyle name="Денежный 4 14 6" xfId="585"/>
    <cellStyle name="Денежный 4 2" xfId="586"/>
    <cellStyle name="Денежный 4 2 2" xfId="587"/>
    <cellStyle name="Денежный 4 2 3" xfId="588"/>
    <cellStyle name="Денежный 4 3" xfId="589"/>
    <cellStyle name="Денежный 4 3 2" xfId="590"/>
    <cellStyle name="Денежный 4 3 3" xfId="591"/>
    <cellStyle name="Денежный 4 3 3 2" xfId="592"/>
    <cellStyle name="Денежный 4 3 3 3" xfId="593"/>
    <cellStyle name="Денежный 4 3 3 4" xfId="594"/>
    <cellStyle name="Денежный 4 3 4" xfId="595"/>
    <cellStyle name="Денежный 4 3 5" xfId="596"/>
    <cellStyle name="Денежный 4 3 6" xfId="597"/>
    <cellStyle name="Денежный 4 3 7" xfId="598"/>
    <cellStyle name="Денежный 4 4" xfId="599"/>
    <cellStyle name="Денежный 4 4 2" xfId="600"/>
    <cellStyle name="Денежный 4 5" xfId="601"/>
    <cellStyle name="Денежный 4 5 2" xfId="602"/>
    <cellStyle name="Денежный 4 6" xfId="603"/>
    <cellStyle name="Денежный 4 7" xfId="604"/>
    <cellStyle name="Денежный 4 8" xfId="605"/>
    <cellStyle name="Денежный 4 9" xfId="606"/>
    <cellStyle name="Денежный 5" xfId="607"/>
    <cellStyle name="Денежный 5 2" xfId="608"/>
    <cellStyle name="Денежный 5 2 2" xfId="609"/>
    <cellStyle name="Денежный 5 2 3" xfId="610"/>
    <cellStyle name="Денежный 5 3" xfId="611"/>
    <cellStyle name="Денежный 5 3 2" xfId="612"/>
    <cellStyle name="Денежный 5 4" xfId="613"/>
    <cellStyle name="Денежный 5 5" xfId="614"/>
    <cellStyle name="Денежный 5 5 2" xfId="615"/>
    <cellStyle name="Денежный 6" xfId="616"/>
    <cellStyle name="Денежный 6 10" xfId="617"/>
    <cellStyle name="Денежный 6 11" xfId="618"/>
    <cellStyle name="Денежный 6 2" xfId="619"/>
    <cellStyle name="Денежный 6 2 2" xfId="620"/>
    <cellStyle name="Денежный 6 2 3" xfId="621"/>
    <cellStyle name="Денежный 6 3" xfId="622"/>
    <cellStyle name="Денежный 6 4" xfId="623"/>
    <cellStyle name="Денежный 6 5" xfId="624"/>
    <cellStyle name="Денежный 6 5 2" xfId="625"/>
    <cellStyle name="Денежный 6 6" xfId="626"/>
    <cellStyle name="Денежный 6 7" xfId="627"/>
    <cellStyle name="Денежный 6 7 2" xfId="628"/>
    <cellStyle name="Денежный 6 7 3" xfId="629"/>
    <cellStyle name="Денежный 6 7 4" xfId="630"/>
    <cellStyle name="Денежный 6 7 5" xfId="631"/>
    <cellStyle name="Денежный 6 7 6" xfId="632"/>
    <cellStyle name="Денежный 6 8" xfId="633"/>
    <cellStyle name="Денежный 6 8 2" xfId="634"/>
    <cellStyle name="Денежный 6 8 3" xfId="635"/>
    <cellStyle name="Денежный 6 8 4" xfId="636"/>
    <cellStyle name="Денежный 6 9" xfId="637"/>
    <cellStyle name="Денежный 7 2" xfId="638"/>
    <cellStyle name="Денежный 7 2 2" xfId="639"/>
    <cellStyle name="Денежный 7 2 3" xfId="640"/>
    <cellStyle name="Денежный 7 3" xfId="641"/>
    <cellStyle name="Денежный 7 4" xfId="642"/>
    <cellStyle name="Денежный 7 5" xfId="643"/>
    <cellStyle name="Денежный 7 5 2" xfId="644"/>
    <cellStyle name="Денежный 7 6" xfId="645"/>
    <cellStyle name="Денежный 8 2" xfId="646"/>
    <cellStyle name="Денежный 8 2 2" xfId="647"/>
    <cellStyle name="Денежный 8 2 3" xfId="648"/>
    <cellStyle name="Денежный 8 3" xfId="649"/>
    <cellStyle name="Денежный 8 3 2" xfId="650"/>
    <cellStyle name="Денежный 8 4" xfId="651"/>
    <cellStyle name="Денежный 8 5" xfId="652"/>
    <cellStyle name="Денежный 8 5 2" xfId="653"/>
    <cellStyle name="Денежный 8 6" xfId="654"/>
    <cellStyle name="Денежный 9 2" xfId="655"/>
    <cellStyle name="Денежный 9 2 2" xfId="656"/>
    <cellStyle name="Денежный 9 2 3" xfId="657"/>
    <cellStyle name="Денежный 9 2 4" xfId="658"/>
    <cellStyle name="Денежный 9 3" xfId="659"/>
    <cellStyle name="Денежный_База 2 2" xfId="660"/>
    <cellStyle name="Заголовок 1" xfId="661"/>
    <cellStyle name="Заголовок 1 2" xfId="662"/>
    <cellStyle name="Заголовок 1 3" xfId="663"/>
    <cellStyle name="Заголовок 2" xfId="664"/>
    <cellStyle name="Заголовок 2 2" xfId="665"/>
    <cellStyle name="Заголовок 2 3" xfId="666"/>
    <cellStyle name="Заголовок 3" xfId="667"/>
    <cellStyle name="Заголовок 3 2" xfId="668"/>
    <cellStyle name="Заголовок 3 3" xfId="669"/>
    <cellStyle name="Заголовок 4" xfId="670"/>
    <cellStyle name="Заголовок 4 2" xfId="671"/>
    <cellStyle name="Заголовок 4 3" xfId="672"/>
    <cellStyle name="Итог" xfId="673"/>
    <cellStyle name="Итог 2" xfId="674"/>
    <cellStyle name="Итог 3" xfId="675"/>
    <cellStyle name="Контрольная ячейка" xfId="676"/>
    <cellStyle name="Контрольная ячейка 2" xfId="677"/>
    <cellStyle name="Контрольная ячейка 3" xfId="678"/>
    <cellStyle name="Контрольная ячейка 4" xfId="679"/>
    <cellStyle name="Название" xfId="680"/>
    <cellStyle name="Название 2" xfId="681"/>
    <cellStyle name="Название 3" xfId="682"/>
    <cellStyle name="Нейтральный" xfId="683"/>
    <cellStyle name="Нейтральный 2" xfId="684"/>
    <cellStyle name="Нейтральный 3" xfId="685"/>
    <cellStyle name="Нейтральный 4" xfId="686"/>
    <cellStyle name="Обычный 10" xfId="687"/>
    <cellStyle name="Обычный 10 2" xfId="688"/>
    <cellStyle name="Обычный 10 3" xfId="689"/>
    <cellStyle name="Обычный 11" xfId="690"/>
    <cellStyle name="Обычный 11 10" xfId="691"/>
    <cellStyle name="Обычный 11 11" xfId="692"/>
    <cellStyle name="Обычный 11 12" xfId="693"/>
    <cellStyle name="Обычный 11 12 2" xfId="694"/>
    <cellStyle name="Обычный 11 2" xfId="695"/>
    <cellStyle name="Обычный 11 2 2" xfId="696"/>
    <cellStyle name="Обычный 11 3" xfId="697"/>
    <cellStyle name="Обычный 11 4" xfId="698"/>
    <cellStyle name="Обычный 11 5" xfId="699"/>
    <cellStyle name="Обычный 11 6" xfId="700"/>
    <cellStyle name="Обычный 11 7" xfId="701"/>
    <cellStyle name="Обычный 11 8" xfId="702"/>
    <cellStyle name="Обычный 11 9" xfId="703"/>
    <cellStyle name="Обычный 12" xfId="704"/>
    <cellStyle name="Обычный 12 2 2" xfId="705"/>
    <cellStyle name="Обычный 13 2" xfId="706"/>
    <cellStyle name="Обычный 14" xfId="707"/>
    <cellStyle name="Обычный 14 2" xfId="708"/>
    <cellStyle name="Обычный 14 3" xfId="709"/>
    <cellStyle name="Обычный 14 4" xfId="710"/>
    <cellStyle name="Обычный 14 5" xfId="711"/>
    <cellStyle name="Обычный 14 6" xfId="712"/>
    <cellStyle name="Обычный 15" xfId="713"/>
    <cellStyle name="Обычный 15 2" xfId="714"/>
    <cellStyle name="Обычный 16" xfId="715"/>
    <cellStyle name="Обычный 17" xfId="716"/>
    <cellStyle name="Обычный 17 2" xfId="717"/>
    <cellStyle name="Обычный 17 3" xfId="718"/>
    <cellStyle name="Обычный 17 4" xfId="719"/>
    <cellStyle name="Обычный 17 5" xfId="720"/>
    <cellStyle name="Обычный 17 6" xfId="721"/>
    <cellStyle name="Обычный 17 7" xfId="722"/>
    <cellStyle name="Обычный 18" xfId="723"/>
    <cellStyle name="Обычный 18 2" xfId="724"/>
    <cellStyle name="Обычный 18 3" xfId="725"/>
    <cellStyle name="Обычный 19" xfId="726"/>
    <cellStyle name="Обычный 2" xfId="727"/>
    <cellStyle name="Обычный 2 10" xfId="728"/>
    <cellStyle name="Обычный 2 10 2" xfId="729"/>
    <cellStyle name="Обычный 2 11" xfId="730"/>
    <cellStyle name="Обычный 2 12" xfId="731"/>
    <cellStyle name="Обычный 2 13" xfId="732"/>
    <cellStyle name="Обычный 2 14" xfId="733"/>
    <cellStyle name="Обычный 2 14 10" xfId="734"/>
    <cellStyle name="Обычный 2 14 10 2" xfId="735"/>
    <cellStyle name="Обычный 2 14 11" xfId="736"/>
    <cellStyle name="Обычный 2 14 12" xfId="737"/>
    <cellStyle name="Обычный 2 14 2" xfId="738"/>
    <cellStyle name="Обычный 2 14 2 2" xfId="739"/>
    <cellStyle name="Обычный 2 14 3" xfId="740"/>
    <cellStyle name="Обычный 2 14 4" xfId="741"/>
    <cellStyle name="Обычный 2 14 5" xfId="742"/>
    <cellStyle name="Обычный 2 14 6" xfId="743"/>
    <cellStyle name="Обычный 2 14 7" xfId="744"/>
    <cellStyle name="Обычный 2 14 8" xfId="745"/>
    <cellStyle name="Обычный 2 14 9" xfId="746"/>
    <cellStyle name="Обычный 2 15" xfId="747"/>
    <cellStyle name="Обычный 2 16" xfId="748"/>
    <cellStyle name="Обычный 2 17" xfId="749"/>
    <cellStyle name="Обычный 2 18" xfId="750"/>
    <cellStyle name="Обычный 2 19" xfId="751"/>
    <cellStyle name="Обычный 2 2" xfId="752"/>
    <cellStyle name="Обычный 2 2 10" xfId="753"/>
    <cellStyle name="Обычный 2 2 10 2" xfId="754"/>
    <cellStyle name="Обычный 2 2 11" xfId="755"/>
    <cellStyle name="Обычный 2 2 12" xfId="756"/>
    <cellStyle name="Обычный 2 2 13" xfId="757"/>
    <cellStyle name="Обычный 2 2 14" xfId="758"/>
    <cellStyle name="Обычный 2 2 15" xfId="759"/>
    <cellStyle name="Обычный 2 2 16" xfId="760"/>
    <cellStyle name="Обычный 2 2 17" xfId="761"/>
    <cellStyle name="Обычный 2 2 2" xfId="762"/>
    <cellStyle name="Обычный 2 2 2 2" xfId="763"/>
    <cellStyle name="Обычный 2 2 2 2 2" xfId="764"/>
    <cellStyle name="Обычный 2 2 2 2 3" xfId="765"/>
    <cellStyle name="Обычный 2 2 2 2 4" xfId="766"/>
    <cellStyle name="Обычный 2 2 2 2 5" xfId="767"/>
    <cellStyle name="Обычный 2 2 2 3" xfId="768"/>
    <cellStyle name="Обычный 2 2 2 3 2" xfId="769"/>
    <cellStyle name="Обычный 2 2 2 4" xfId="770"/>
    <cellStyle name="Обычный 2 2 2 4 2" xfId="771"/>
    <cellStyle name="Обычный 2 2 2 4 3" xfId="772"/>
    <cellStyle name="Обычный 2 2 2 4 4" xfId="773"/>
    <cellStyle name="Обычный 2 2 2 5" xfId="774"/>
    <cellStyle name="Обычный 2 2 2 5 2" xfId="775"/>
    <cellStyle name="Обычный 2 2 2 5 3" xfId="776"/>
    <cellStyle name="Обычный 2 2 2 5 4" xfId="777"/>
    <cellStyle name="Обычный 2 2 2 6" xfId="778"/>
    <cellStyle name="Обычный 2 2 2 7" xfId="779"/>
    <cellStyle name="Обычный 2 2 2 8" xfId="780"/>
    <cellStyle name="Обычный 2 2 2 9" xfId="781"/>
    <cellStyle name="Обычный 2 2 3" xfId="782"/>
    <cellStyle name="Обычный 2 2 3 2" xfId="783"/>
    <cellStyle name="Обычный 2 2 3 2 2" xfId="784"/>
    <cellStyle name="Обычный 2 2 3 2 3" xfId="785"/>
    <cellStyle name="Обычный 2 2 3 3" xfId="786"/>
    <cellStyle name="Обычный 2 2 3 4" xfId="787"/>
    <cellStyle name="Обычный 2 2 3 5" xfId="788"/>
    <cellStyle name="Обычный 2 2 3 6" xfId="789"/>
    <cellStyle name="Обычный 2 2 3 7" xfId="790"/>
    <cellStyle name="Обычный 2 2 3 8" xfId="791"/>
    <cellStyle name="Обычный 2 2 4" xfId="792"/>
    <cellStyle name="Обычный 2 2 4 2" xfId="793"/>
    <cellStyle name="Обычный 2 2 4 3" xfId="794"/>
    <cellStyle name="Обычный 2 2 4 4" xfId="795"/>
    <cellStyle name="Обычный 2 2 5" xfId="796"/>
    <cellStyle name="Обычный 2 2 5 2" xfId="797"/>
    <cellStyle name="Обычный 2 2 5 3" xfId="798"/>
    <cellStyle name="Обычный 2 2 5 4" xfId="799"/>
    <cellStyle name="Обычный 2 2 6" xfId="800"/>
    <cellStyle name="Обычный 2 2 7" xfId="801"/>
    <cellStyle name="Обычный 2 2 8" xfId="802"/>
    <cellStyle name="Обычный 2 2 9" xfId="803"/>
    <cellStyle name="Обычный 2 2_База1 (version 1)" xfId="804"/>
    <cellStyle name="Обычный 2 20" xfId="805"/>
    <cellStyle name="Обычный 2 21" xfId="806"/>
    <cellStyle name="Обычный 2 22" xfId="807"/>
    <cellStyle name="Обычный 2 23" xfId="808"/>
    <cellStyle name="Обычный 2 24" xfId="809"/>
    <cellStyle name="Обычный 2 24 2" xfId="810"/>
    <cellStyle name="Обычный 2 24 3" xfId="811"/>
    <cellStyle name="Обычный 2 24 4" xfId="812"/>
    <cellStyle name="Обычный 2 24 5" xfId="813"/>
    <cellStyle name="Обычный 2 25" xfId="814"/>
    <cellStyle name="Обычный 2 26" xfId="815"/>
    <cellStyle name="Обычный 2 27" xfId="816"/>
    <cellStyle name="Обычный 2 28" xfId="817"/>
    <cellStyle name="Обычный 2 29" xfId="818"/>
    <cellStyle name="Обычный 2 3" xfId="819"/>
    <cellStyle name="Обычный 2 3 2" xfId="820"/>
    <cellStyle name="Обычный 2 3 2 2" xfId="821"/>
    <cellStyle name="Обычный 2 3 2 3" xfId="822"/>
    <cellStyle name="Обычный 2 3 3" xfId="823"/>
    <cellStyle name="Обычный 2 3 4" xfId="824"/>
    <cellStyle name="Обычный 2 3 5" xfId="825"/>
    <cellStyle name="Обычный 2 3 6" xfId="826"/>
    <cellStyle name="Обычный 2 3 7" xfId="827"/>
    <cellStyle name="Обычный 2 3 8" xfId="828"/>
    <cellStyle name="Обычный 2 3 9" xfId="829"/>
    <cellStyle name="Обычный 2 30" xfId="830"/>
    <cellStyle name="Обычный 2 31" xfId="831"/>
    <cellStyle name="Обычный 2 32" xfId="832"/>
    <cellStyle name="Обычный 2 33" xfId="833"/>
    <cellStyle name="Обычный 2 33 2" xfId="834"/>
    <cellStyle name="Обычный 2 34" xfId="835"/>
    <cellStyle name="Обычный 2 35" xfId="836"/>
    <cellStyle name="Обычный 2 36" xfId="837"/>
    <cellStyle name="Обычный 2 37" xfId="838"/>
    <cellStyle name="Обычный 2 38" xfId="839"/>
    <cellStyle name="Обычный 2 39" xfId="840"/>
    <cellStyle name="Обычный 2 4" xfId="841"/>
    <cellStyle name="Обычный 2 4 10" xfId="842"/>
    <cellStyle name="Обычный 2 4 2" xfId="843"/>
    <cellStyle name="Обычный 2 4 2 2" xfId="844"/>
    <cellStyle name="Обычный 2 4 2 3" xfId="845"/>
    <cellStyle name="Обычный 2 4 3" xfId="846"/>
    <cellStyle name="Обычный 2 4 4" xfId="847"/>
    <cellStyle name="Обычный 2 4 5" xfId="848"/>
    <cellStyle name="Обычный 2 4 6" xfId="849"/>
    <cellStyle name="Обычный 2 4 7" xfId="850"/>
    <cellStyle name="Обычный 2 4 8" xfId="851"/>
    <cellStyle name="Обычный 2 4 9" xfId="852"/>
    <cellStyle name="Обычный 2 40" xfId="853"/>
    <cellStyle name="Обычный 2 47" xfId="854"/>
    <cellStyle name="Обычный 2 5" xfId="855"/>
    <cellStyle name="Обычный 2 5 2" xfId="856"/>
    <cellStyle name="Обычный 2 5 2 2" xfId="857"/>
    <cellStyle name="Обычный 2 5 3" xfId="858"/>
    <cellStyle name="Обычный 2 5 3 2" xfId="859"/>
    <cellStyle name="Обычный 2 5 3 3" xfId="860"/>
    <cellStyle name="Обычный 2 51" xfId="861"/>
    <cellStyle name="Обычный 2 6" xfId="862"/>
    <cellStyle name="Обычный 2 6 2" xfId="863"/>
    <cellStyle name="Обычный 2 6 2 2" xfId="864"/>
    <cellStyle name="Обычный 2 6 2 3" xfId="865"/>
    <cellStyle name="Обычный 2 7" xfId="866"/>
    <cellStyle name="Обычный 2 7 2" xfId="867"/>
    <cellStyle name="Обычный 2 8" xfId="868"/>
    <cellStyle name="Обычный 2 9" xfId="869"/>
    <cellStyle name="Обычный 2_Выездка ноябрь 2010 г." xfId="870"/>
    <cellStyle name="Обычный 20" xfId="871"/>
    <cellStyle name="Обычный 21" xfId="872"/>
    <cellStyle name="Обычный 22" xfId="873"/>
    <cellStyle name="Обычный 23" xfId="874"/>
    <cellStyle name="Обычный 24" xfId="875"/>
    <cellStyle name="Обычный 25" xfId="876"/>
    <cellStyle name="Обычный 26" xfId="877"/>
    <cellStyle name="Обычный 29" xfId="878"/>
    <cellStyle name="Обычный 3" xfId="879"/>
    <cellStyle name="Обычный 3 10" xfId="880"/>
    <cellStyle name="Обычный 3 11" xfId="881"/>
    <cellStyle name="Обычный 3 12" xfId="882"/>
    <cellStyle name="Обычный 3 13" xfId="883"/>
    <cellStyle name="Обычный 3 13 2" xfId="884"/>
    <cellStyle name="Обычный 3 13_pudost_16-07_17_startovye" xfId="885"/>
    <cellStyle name="Обычный 3 14" xfId="886"/>
    <cellStyle name="Обычный 3 15" xfId="887"/>
    <cellStyle name="Обычный 3 16" xfId="888"/>
    <cellStyle name="Обычный 3 17" xfId="889"/>
    <cellStyle name="Обычный 3 18" xfId="890"/>
    <cellStyle name="Обычный 3 19" xfId="891"/>
    <cellStyle name="Обычный 3 2" xfId="892"/>
    <cellStyle name="Обычный 3 2 10" xfId="893"/>
    <cellStyle name="Обычный 3 2 11" xfId="894"/>
    <cellStyle name="Обычный 3 2 2" xfId="895"/>
    <cellStyle name="Обычный 3 2 2 10" xfId="896"/>
    <cellStyle name="Обычный 3 2 2 2" xfId="897"/>
    <cellStyle name="Обычный 3 2 2 2 2" xfId="898"/>
    <cellStyle name="Обычный 3 2 2 3" xfId="899"/>
    <cellStyle name="Обычный 3 2 2 4" xfId="900"/>
    <cellStyle name="Обычный 3 2 2 5" xfId="901"/>
    <cellStyle name="Обычный 3 2 2 6" xfId="902"/>
    <cellStyle name="Обычный 3 2 2 7" xfId="903"/>
    <cellStyle name="Обычный 3 2 2 8" xfId="904"/>
    <cellStyle name="Обычный 3 2 2 9" xfId="905"/>
    <cellStyle name="Обычный 3 2 3" xfId="906"/>
    <cellStyle name="Обычный 3 2 4" xfId="907"/>
    <cellStyle name="Обычный 3 2 4 2" xfId="908"/>
    <cellStyle name="Обычный 3 2 5" xfId="909"/>
    <cellStyle name="Обычный 3 2 6" xfId="910"/>
    <cellStyle name="Обычный 3 2 7" xfId="911"/>
    <cellStyle name="Обычный 3 2 8" xfId="912"/>
    <cellStyle name="Обычный 3 2 9" xfId="913"/>
    <cellStyle name="Обычный 3 20" xfId="914"/>
    <cellStyle name="Обычный 3 21" xfId="915"/>
    <cellStyle name="Обычный 3 3" xfId="916"/>
    <cellStyle name="Обычный 3 3 2" xfId="917"/>
    <cellStyle name="Обычный 3 3 3" xfId="918"/>
    <cellStyle name="Обычный 3 4" xfId="919"/>
    <cellStyle name="Обычный 3 5" xfId="920"/>
    <cellStyle name="Обычный 3 5 2" xfId="921"/>
    <cellStyle name="Обычный 3 5 3" xfId="922"/>
    <cellStyle name="Обычный 3 6" xfId="923"/>
    <cellStyle name="Обычный 3 7" xfId="924"/>
    <cellStyle name="Обычный 3 8" xfId="925"/>
    <cellStyle name="Обычный 3 9" xfId="926"/>
    <cellStyle name="Обычный 30" xfId="927"/>
    <cellStyle name="Обычный 31" xfId="928"/>
    <cellStyle name="Обычный 34" xfId="929"/>
    <cellStyle name="Обычный 35" xfId="930"/>
    <cellStyle name="Обычный 36" xfId="931"/>
    <cellStyle name="Обычный 39" xfId="932"/>
    <cellStyle name="Обычный 4" xfId="933"/>
    <cellStyle name="Обычный 4 10" xfId="934"/>
    <cellStyle name="Обычный 4 11" xfId="935"/>
    <cellStyle name="Обычный 4 12" xfId="936"/>
    <cellStyle name="Обычный 4 13" xfId="937"/>
    <cellStyle name="Обычный 4 14" xfId="938"/>
    <cellStyle name="Обычный 4 14 2" xfId="939"/>
    <cellStyle name="Обычный 4 14 3" xfId="940"/>
    <cellStyle name="Обычный 4 14 4" xfId="941"/>
    <cellStyle name="Обычный 4 15" xfId="942"/>
    <cellStyle name="Обычный 4 16" xfId="943"/>
    <cellStyle name="Обычный 4 17" xfId="944"/>
    <cellStyle name="Обычный 4 2" xfId="945"/>
    <cellStyle name="Обычный 4 2 2" xfId="946"/>
    <cellStyle name="Обычный 4 2 3" xfId="947"/>
    <cellStyle name="Обычный 4 3" xfId="948"/>
    <cellStyle name="Обычный 4 4" xfId="949"/>
    <cellStyle name="Обычный 4 5" xfId="950"/>
    <cellStyle name="Обычный 4 6" xfId="951"/>
    <cellStyle name="Обычный 4 7" xfId="952"/>
    <cellStyle name="Обычный 4 8" xfId="953"/>
    <cellStyle name="Обычный 4 9" xfId="954"/>
    <cellStyle name="Обычный 40" xfId="955"/>
    <cellStyle name="Обычный 42" xfId="956"/>
    <cellStyle name="Обычный 43" xfId="957"/>
    <cellStyle name="Обычный 45" xfId="958"/>
    <cellStyle name="Обычный 5" xfId="959"/>
    <cellStyle name="Обычный 5 10" xfId="960"/>
    <cellStyle name="Обычный 5 11" xfId="961"/>
    <cellStyle name="Обычный 5 12" xfId="962"/>
    <cellStyle name="Обычный 5 13" xfId="963"/>
    <cellStyle name="Обычный 5 14" xfId="964"/>
    <cellStyle name="Обычный 5 15" xfId="965"/>
    <cellStyle name="Обычный 5 16" xfId="966"/>
    <cellStyle name="Обычный 5 17" xfId="967"/>
    <cellStyle name="Обычный 5 18" xfId="968"/>
    <cellStyle name="Обычный 5 19" xfId="969"/>
    <cellStyle name="Обычный 5 2" xfId="970"/>
    <cellStyle name="Обычный 5 2 2" xfId="971"/>
    <cellStyle name="Обычный 5 2 3" xfId="972"/>
    <cellStyle name="Обычный 5 20" xfId="973"/>
    <cellStyle name="Обычный 5 21" xfId="974"/>
    <cellStyle name="Обычный 5 3" xfId="975"/>
    <cellStyle name="Обычный 5 3 2" xfId="976"/>
    <cellStyle name="Обычный 5 3 3" xfId="977"/>
    <cellStyle name="Обычный 5 4" xfId="978"/>
    <cellStyle name="Обычный 5 4 2" xfId="979"/>
    <cellStyle name="Обычный 5 5" xfId="980"/>
    <cellStyle name="Обычный 5 6" xfId="981"/>
    <cellStyle name="Обычный 5 7" xfId="982"/>
    <cellStyle name="Обычный 5 8" xfId="983"/>
    <cellStyle name="Обычный 5 9" xfId="984"/>
    <cellStyle name="Обычный 5_15_06_2014_prinevskoe" xfId="985"/>
    <cellStyle name="Обычный 6" xfId="986"/>
    <cellStyle name="Обычный 6 10" xfId="987"/>
    <cellStyle name="Обычный 6 11" xfId="988"/>
    <cellStyle name="Обычный 6 12" xfId="989"/>
    <cellStyle name="Обычный 6 13" xfId="990"/>
    <cellStyle name="Обычный 6 14" xfId="991"/>
    <cellStyle name="Обычный 6 15" xfId="992"/>
    <cellStyle name="Обычный 6 16" xfId="993"/>
    <cellStyle name="Обычный 6 17" xfId="994"/>
    <cellStyle name="Обычный 6 2" xfId="995"/>
    <cellStyle name="Обычный 6 2 2" xfId="996"/>
    <cellStyle name="Обычный 6 3" xfId="997"/>
    <cellStyle name="Обычный 6 4" xfId="998"/>
    <cellStyle name="Обычный 6 5" xfId="999"/>
    <cellStyle name="Обычный 6 6" xfId="1000"/>
    <cellStyle name="Обычный 6 7" xfId="1001"/>
    <cellStyle name="Обычный 6 8" xfId="1002"/>
    <cellStyle name="Обычный 6 9" xfId="1003"/>
    <cellStyle name="Обычный 7" xfId="1004"/>
    <cellStyle name="Обычный 7 10" xfId="1005"/>
    <cellStyle name="Обычный 7 11" xfId="1006"/>
    <cellStyle name="Обычный 7 12" xfId="1007"/>
    <cellStyle name="Обычный 7 2" xfId="1008"/>
    <cellStyle name="Обычный 7 3" xfId="1009"/>
    <cellStyle name="Обычный 7 4" xfId="1010"/>
    <cellStyle name="Обычный 7 5" xfId="1011"/>
    <cellStyle name="Обычный 7 6" xfId="1012"/>
    <cellStyle name="Обычный 7 7" xfId="1013"/>
    <cellStyle name="Обычный 7 8" xfId="1014"/>
    <cellStyle name="Обычный 7 9" xfId="1015"/>
    <cellStyle name="Обычный 8" xfId="1016"/>
    <cellStyle name="Обычный 8 2" xfId="1017"/>
    <cellStyle name="Обычный 8 3" xfId="1018"/>
    <cellStyle name="Обычный 8 4" xfId="1019"/>
    <cellStyle name="Обычный 9" xfId="1020"/>
    <cellStyle name="Обычный 9 2" xfId="1021"/>
    <cellStyle name="Обычный_База 2" xfId="1022"/>
    <cellStyle name="Обычный_База 2 2 2" xfId="1023"/>
    <cellStyle name="Обычный_База 2 2 2 2 2 2" xfId="1024"/>
    <cellStyle name="Обычный_База 3" xfId="1025"/>
    <cellStyle name="Обычный_База_База1 2_База1 (version 1)" xfId="1026"/>
    <cellStyle name="Обычный_Выездка технические1" xfId="1027"/>
    <cellStyle name="Обычный_Выездка технические1 2" xfId="1028"/>
    <cellStyle name="Обычный_Выездка технические1 3" xfId="1029"/>
    <cellStyle name="Обычный_Выездка технические1 3 2" xfId="1030"/>
    <cellStyle name="Обычный_Измайлово-2003" xfId="1031"/>
    <cellStyle name="Обычный_Измайлово-2003 2" xfId="1032"/>
    <cellStyle name="Обычный_конкур1" xfId="1033"/>
    <cellStyle name="Обычный_конкур1 11" xfId="1034"/>
    <cellStyle name="Обычный_Лист Microsoft Excel" xfId="1035"/>
    <cellStyle name="Обычный_Лист Microsoft Excel 10" xfId="1036"/>
    <cellStyle name="Обычный_Лист Microsoft Excel 11" xfId="1037"/>
    <cellStyle name="Обычный_Лист Microsoft Excel 2" xfId="1038"/>
    <cellStyle name="Обычный_Лист Microsoft Excel 2 12" xfId="1039"/>
    <cellStyle name="Обычный_Лист Microsoft Excel 2 3" xfId="1040"/>
    <cellStyle name="Обычный_Лист Microsoft Excel 3" xfId="1041"/>
    <cellStyle name="Обычный_Лист Microsoft Excel 3 2" xfId="1042"/>
    <cellStyle name="Обычный_Орел" xfId="1043"/>
    <cellStyle name="Обычный_Орел 11" xfId="1044"/>
    <cellStyle name="Обычный_Россия (В) юниоры 2_Стартовые 04-06.04.13" xfId="1045"/>
    <cellStyle name="Обычный_Россия (В) юниоры 2_Стартовые 04-06.04.13 2" xfId="1046"/>
    <cellStyle name="Обычный_Россия (В) юниоры 2_Стартовые 04-06.04.13 4" xfId="1047"/>
    <cellStyle name="Обычный_Форма технических_конкур" xfId="1048"/>
    <cellStyle name="Плохой" xfId="1049"/>
    <cellStyle name="Плохой 2" xfId="1050"/>
    <cellStyle name="Плохой 3" xfId="1051"/>
    <cellStyle name="Плохой 4" xfId="1052"/>
    <cellStyle name="Пояснение" xfId="1053"/>
    <cellStyle name="Пояснение 2" xfId="1054"/>
    <cellStyle name="Пояснение 3" xfId="1055"/>
    <cellStyle name="Примечание" xfId="1056"/>
    <cellStyle name="Примечание 2" xfId="1057"/>
    <cellStyle name="Примечание 3" xfId="1058"/>
    <cellStyle name="Примечание 4" xfId="1059"/>
    <cellStyle name="Примечание 5" xfId="1060"/>
    <cellStyle name="Percent" xfId="1061"/>
    <cellStyle name="Процентный 2" xfId="1062"/>
    <cellStyle name="Связанная ячейка" xfId="1063"/>
    <cellStyle name="Связанная ячейка 2" xfId="1064"/>
    <cellStyle name="Связанная ячейка 3" xfId="1065"/>
    <cellStyle name="Текст предупреждения" xfId="1066"/>
    <cellStyle name="Текст предупреждения 2" xfId="1067"/>
    <cellStyle name="Текст предупреждения 3" xfId="1068"/>
    <cellStyle name="Comma" xfId="1069"/>
    <cellStyle name="Comma [0]" xfId="1070"/>
    <cellStyle name="Финансовый 2" xfId="1071"/>
    <cellStyle name="Финансовый 2 2" xfId="1072"/>
    <cellStyle name="Финансовый 2 2 2" xfId="1073"/>
    <cellStyle name="Финансовый 2 2 2 2" xfId="1074"/>
    <cellStyle name="Финансовый 2 2 3" xfId="1075"/>
    <cellStyle name="Финансовый 2 2 4" xfId="1076"/>
    <cellStyle name="Финансовый 2 2 4 2" xfId="1077"/>
    <cellStyle name="Финансовый 2 2 5" xfId="1078"/>
    <cellStyle name="Финансовый 2 2 5 2" xfId="1079"/>
    <cellStyle name="Финансовый 2 2 6" xfId="1080"/>
    <cellStyle name="Финансовый 2 2 6 2" xfId="1081"/>
    <cellStyle name="Финансовый 2 3" xfId="1082"/>
    <cellStyle name="Финансовый 2 3 2" xfId="1083"/>
    <cellStyle name="Финансовый 2 4" xfId="1084"/>
    <cellStyle name="Финансовый 2 4 2" xfId="1085"/>
    <cellStyle name="Финансовый 3" xfId="1086"/>
    <cellStyle name="Финансовый 3 2" xfId="1087"/>
    <cellStyle name="Финансовый 4" xfId="1088"/>
    <cellStyle name="Хороший" xfId="1089"/>
    <cellStyle name="Хороший 2" xfId="1090"/>
    <cellStyle name="Хороший 3" xfId="1091"/>
    <cellStyle name="Хороший 4" xfId="10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123825</xdr:rowOff>
    </xdr:from>
    <xdr:to>
      <xdr:col>3</xdr:col>
      <xdr:colOff>1000125</xdr:colOff>
      <xdr:row>1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23825"/>
          <a:ext cx="11239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0</xdr:row>
      <xdr:rowOff>190500</xdr:rowOff>
    </xdr:from>
    <xdr:to>
      <xdr:col>4</xdr:col>
      <xdr:colOff>19050</xdr:colOff>
      <xdr:row>1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90500"/>
          <a:ext cx="11144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161925</xdr:rowOff>
    </xdr:from>
    <xdr:to>
      <xdr:col>3</xdr:col>
      <xdr:colOff>1209675</xdr:colOff>
      <xdr:row>2</xdr:row>
      <xdr:rowOff>47625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61925"/>
          <a:ext cx="1238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0</xdr:row>
      <xdr:rowOff>133350</xdr:rowOff>
    </xdr:from>
    <xdr:to>
      <xdr:col>3</xdr:col>
      <xdr:colOff>1123950</xdr:colOff>
      <xdr:row>1</xdr:row>
      <xdr:rowOff>104775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133350"/>
          <a:ext cx="10287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114300</xdr:rowOff>
    </xdr:from>
    <xdr:to>
      <xdr:col>3</xdr:col>
      <xdr:colOff>1247775</xdr:colOff>
      <xdr:row>1</xdr:row>
      <xdr:rowOff>152400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12096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114300</xdr:rowOff>
    </xdr:from>
    <xdr:to>
      <xdr:col>3</xdr:col>
      <xdr:colOff>1228725</xdr:colOff>
      <xdr:row>1</xdr:row>
      <xdr:rowOff>142875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14300"/>
          <a:ext cx="11906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tabSelected="1" view="pageBreakPreview" zoomScale="75" zoomScaleSheetLayoutView="75" zoomScalePageLayoutView="0" workbookViewId="0" topLeftCell="A1">
      <selection activeCell="Q10" sqref="Q10"/>
    </sheetView>
  </sheetViews>
  <sheetFormatPr defaultColWidth="9.140625" defaultRowHeight="12.75"/>
  <cols>
    <col min="1" max="1" width="5.57421875" style="51" customWidth="1"/>
    <col min="2" max="3" width="4.28125" style="51" hidden="1" customWidth="1"/>
    <col min="4" max="4" width="21.28125" style="49" customWidth="1"/>
    <col min="5" max="5" width="11.421875" style="49" customWidth="1"/>
    <col min="6" max="6" width="6.28125" style="49" customWidth="1"/>
    <col min="7" max="7" width="35.57421875" style="49" customWidth="1"/>
    <col min="8" max="8" width="12.00390625" style="49" customWidth="1"/>
    <col min="9" max="9" width="19.7109375" style="52" customWidth="1"/>
    <col min="10" max="10" width="16.7109375" style="52" customWidth="1"/>
    <col min="11" max="11" width="26.00390625" style="53" customWidth="1"/>
    <col min="12" max="12" width="15.8515625" style="49" customWidth="1"/>
    <col min="13" max="16384" width="9.140625" style="49" customWidth="1"/>
  </cols>
  <sheetData>
    <row r="1" spans="1:12" s="61" customFormat="1" ht="72" customHeight="1">
      <c r="A1" s="211" t="s">
        <v>263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</row>
    <row r="2" spans="1:12" ht="15.75" customHeight="1">
      <c r="A2" s="213" t="s">
        <v>19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</row>
    <row r="3" spans="1:12" s="66" customFormat="1" ht="15" customHeight="1">
      <c r="A3" s="214" t="s">
        <v>0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50" customFormat="1" ht="17.25" customHeight="1">
      <c r="A4" s="101" t="s">
        <v>87</v>
      </c>
      <c r="B4" s="62"/>
      <c r="C4" s="62"/>
      <c r="D4" s="63"/>
      <c r="E4" s="63"/>
      <c r="F4" s="63"/>
      <c r="G4" s="64"/>
      <c r="H4" s="64"/>
      <c r="I4" s="65"/>
      <c r="J4" s="65"/>
      <c r="K4" s="66"/>
      <c r="L4" s="71" t="s">
        <v>88</v>
      </c>
    </row>
    <row r="5" spans="1:12" s="70" customFormat="1" ht="57.75" customHeight="1">
      <c r="A5" s="67" t="s">
        <v>1</v>
      </c>
      <c r="B5" s="67" t="s">
        <v>2</v>
      </c>
      <c r="C5" s="67" t="s">
        <v>14</v>
      </c>
      <c r="D5" s="68" t="s">
        <v>12</v>
      </c>
      <c r="E5" s="68" t="s">
        <v>3</v>
      </c>
      <c r="F5" s="67" t="s">
        <v>15</v>
      </c>
      <c r="G5" s="68" t="s">
        <v>13</v>
      </c>
      <c r="H5" s="68" t="s">
        <v>3</v>
      </c>
      <c r="I5" s="68" t="s">
        <v>4</v>
      </c>
      <c r="J5" s="68" t="s">
        <v>5</v>
      </c>
      <c r="K5" s="68" t="s">
        <v>6</v>
      </c>
      <c r="L5" s="68" t="s">
        <v>7</v>
      </c>
    </row>
    <row r="6" spans="1:12" s="77" customFormat="1" ht="38.25" customHeight="1">
      <c r="A6" s="148">
        <v>1</v>
      </c>
      <c r="B6" s="114"/>
      <c r="C6" s="114"/>
      <c r="D6" s="185" t="s">
        <v>178</v>
      </c>
      <c r="E6" s="174" t="s">
        <v>179</v>
      </c>
      <c r="F6" s="186" t="s">
        <v>8</v>
      </c>
      <c r="G6" s="152" t="s">
        <v>180</v>
      </c>
      <c r="H6" s="150" t="s">
        <v>181</v>
      </c>
      <c r="I6" s="151" t="s">
        <v>170</v>
      </c>
      <c r="J6" s="151" t="s">
        <v>170</v>
      </c>
      <c r="K6" s="154" t="s">
        <v>177</v>
      </c>
      <c r="L6" s="153" t="s">
        <v>43</v>
      </c>
    </row>
    <row r="7" spans="1:12" s="77" customFormat="1" ht="38.25" customHeight="1">
      <c r="A7" s="148">
        <v>2</v>
      </c>
      <c r="B7" s="114"/>
      <c r="C7" s="114"/>
      <c r="D7" s="149" t="s">
        <v>250</v>
      </c>
      <c r="E7" s="174" t="s">
        <v>251</v>
      </c>
      <c r="F7" s="151" t="s">
        <v>8</v>
      </c>
      <c r="G7" s="152" t="s">
        <v>123</v>
      </c>
      <c r="H7" s="150" t="s">
        <v>124</v>
      </c>
      <c r="I7" s="151" t="s">
        <v>125</v>
      </c>
      <c r="J7" s="151" t="s">
        <v>252</v>
      </c>
      <c r="K7" s="154" t="s">
        <v>116</v>
      </c>
      <c r="L7" s="153" t="s">
        <v>43</v>
      </c>
    </row>
    <row r="8" spans="1:12" s="77" customFormat="1" ht="38.25" customHeight="1">
      <c r="A8" s="148">
        <v>3</v>
      </c>
      <c r="B8" s="114"/>
      <c r="C8" s="114"/>
      <c r="D8" s="190" t="s">
        <v>219</v>
      </c>
      <c r="E8" s="174" t="s">
        <v>220</v>
      </c>
      <c r="F8" s="151" t="s">
        <v>8</v>
      </c>
      <c r="G8" s="152" t="s">
        <v>217</v>
      </c>
      <c r="H8" s="150" t="s">
        <v>218</v>
      </c>
      <c r="I8" s="151" t="s">
        <v>192</v>
      </c>
      <c r="J8" s="151" t="s">
        <v>192</v>
      </c>
      <c r="K8" s="154" t="s">
        <v>206</v>
      </c>
      <c r="L8" s="153" t="s">
        <v>43</v>
      </c>
    </row>
    <row r="9" spans="1:12" s="77" customFormat="1" ht="38.25" customHeight="1">
      <c r="A9" s="148">
        <v>4</v>
      </c>
      <c r="B9" s="114"/>
      <c r="C9" s="114"/>
      <c r="D9" s="159" t="s">
        <v>126</v>
      </c>
      <c r="E9" s="174"/>
      <c r="F9" s="151" t="s">
        <v>8</v>
      </c>
      <c r="G9" s="78" t="s">
        <v>130</v>
      </c>
      <c r="H9" s="184" t="s">
        <v>164</v>
      </c>
      <c r="I9" s="90" t="s">
        <v>127</v>
      </c>
      <c r="J9" s="79" t="s">
        <v>128</v>
      </c>
      <c r="K9" s="84" t="s">
        <v>129</v>
      </c>
      <c r="L9" s="153" t="s">
        <v>43</v>
      </c>
    </row>
    <row r="10" spans="1:12" s="77" customFormat="1" ht="38.25" customHeight="1">
      <c r="A10" s="148">
        <v>5</v>
      </c>
      <c r="B10" s="114"/>
      <c r="C10" s="114"/>
      <c r="D10" s="149" t="s">
        <v>188</v>
      </c>
      <c r="E10" s="150" t="s">
        <v>189</v>
      </c>
      <c r="F10" s="151" t="s">
        <v>8</v>
      </c>
      <c r="G10" s="113" t="s">
        <v>190</v>
      </c>
      <c r="H10" s="150" t="s">
        <v>191</v>
      </c>
      <c r="I10" s="151" t="s">
        <v>192</v>
      </c>
      <c r="J10" s="151" t="s">
        <v>192</v>
      </c>
      <c r="K10" s="154" t="s">
        <v>193</v>
      </c>
      <c r="L10" s="153" t="s">
        <v>43</v>
      </c>
    </row>
    <row r="11" spans="1:12" s="77" customFormat="1" ht="38.25" customHeight="1">
      <c r="A11" s="148">
        <v>6</v>
      </c>
      <c r="B11" s="114"/>
      <c r="C11" s="114"/>
      <c r="D11" s="149" t="s">
        <v>99</v>
      </c>
      <c r="E11" s="150" t="s">
        <v>59</v>
      </c>
      <c r="F11" s="151" t="s">
        <v>8</v>
      </c>
      <c r="G11" s="152" t="s">
        <v>147</v>
      </c>
      <c r="H11" s="150" t="s">
        <v>148</v>
      </c>
      <c r="I11" s="151" t="s">
        <v>149</v>
      </c>
      <c r="J11" s="151" t="s">
        <v>42</v>
      </c>
      <c r="K11" s="103" t="s">
        <v>98</v>
      </c>
      <c r="L11" s="153" t="s">
        <v>43</v>
      </c>
    </row>
    <row r="12" spans="1:12" s="77" customFormat="1" ht="38.25" customHeight="1">
      <c r="A12" s="148">
        <v>7</v>
      </c>
      <c r="B12" s="114"/>
      <c r="C12" s="114"/>
      <c r="D12" s="149" t="s">
        <v>213</v>
      </c>
      <c r="E12" s="150" t="s">
        <v>214</v>
      </c>
      <c r="F12" s="151" t="s">
        <v>58</v>
      </c>
      <c r="G12" s="152" t="s">
        <v>217</v>
      </c>
      <c r="H12" s="150" t="s">
        <v>218</v>
      </c>
      <c r="I12" s="151" t="s">
        <v>192</v>
      </c>
      <c r="J12" s="151" t="s">
        <v>215</v>
      </c>
      <c r="K12" s="154" t="s">
        <v>216</v>
      </c>
      <c r="L12" s="153" t="s">
        <v>43</v>
      </c>
    </row>
    <row r="13" spans="1:12" s="77" customFormat="1" ht="38.25" customHeight="1">
      <c r="A13" s="148">
        <v>8</v>
      </c>
      <c r="B13" s="114"/>
      <c r="C13" s="114"/>
      <c r="D13" s="188" t="s">
        <v>194</v>
      </c>
      <c r="E13" s="135" t="s">
        <v>195</v>
      </c>
      <c r="F13" s="151" t="s">
        <v>8</v>
      </c>
      <c r="G13" s="189" t="s">
        <v>196</v>
      </c>
      <c r="H13" s="136" t="s">
        <v>197</v>
      </c>
      <c r="I13" s="122" t="s">
        <v>198</v>
      </c>
      <c r="J13" s="154" t="s">
        <v>192</v>
      </c>
      <c r="K13" s="154" t="s">
        <v>193</v>
      </c>
      <c r="L13" s="153" t="s">
        <v>43</v>
      </c>
    </row>
    <row r="14" spans="1:12" s="77" customFormat="1" ht="38.25" customHeight="1">
      <c r="A14" s="148">
        <v>9</v>
      </c>
      <c r="B14" s="114"/>
      <c r="C14" s="114"/>
      <c r="D14" s="188" t="s">
        <v>194</v>
      </c>
      <c r="E14" s="135" t="s">
        <v>195</v>
      </c>
      <c r="F14" s="151" t="s">
        <v>8</v>
      </c>
      <c r="G14" s="152" t="s">
        <v>199</v>
      </c>
      <c r="H14" s="150" t="s">
        <v>200</v>
      </c>
      <c r="I14" s="151" t="s">
        <v>192</v>
      </c>
      <c r="J14" s="151" t="s">
        <v>192</v>
      </c>
      <c r="K14" s="154" t="s">
        <v>201</v>
      </c>
      <c r="L14" s="153" t="s">
        <v>43</v>
      </c>
    </row>
    <row r="15" spans="1:12" s="77" customFormat="1" ht="38.25" customHeight="1">
      <c r="A15" s="148">
        <v>10</v>
      </c>
      <c r="B15" s="114"/>
      <c r="C15" s="114"/>
      <c r="D15" s="159" t="s">
        <v>131</v>
      </c>
      <c r="E15" s="174"/>
      <c r="F15" s="151" t="s">
        <v>8</v>
      </c>
      <c r="G15" s="78" t="s">
        <v>130</v>
      </c>
      <c r="H15" s="184" t="s">
        <v>164</v>
      </c>
      <c r="I15" s="90" t="s">
        <v>127</v>
      </c>
      <c r="J15" s="90" t="s">
        <v>127</v>
      </c>
      <c r="K15" s="84" t="s">
        <v>129</v>
      </c>
      <c r="L15" s="153" t="s">
        <v>43</v>
      </c>
    </row>
    <row r="16" spans="1:12" s="77" customFormat="1" ht="38.25" customHeight="1">
      <c r="A16" s="148">
        <v>11</v>
      </c>
      <c r="B16" s="114"/>
      <c r="C16" s="114"/>
      <c r="D16" s="159" t="s">
        <v>131</v>
      </c>
      <c r="E16" s="174"/>
      <c r="F16" s="151" t="s">
        <v>8</v>
      </c>
      <c r="G16" s="78" t="s">
        <v>133</v>
      </c>
      <c r="H16" s="184" t="s">
        <v>164</v>
      </c>
      <c r="I16" s="90" t="s">
        <v>132</v>
      </c>
      <c r="J16" s="90" t="s">
        <v>127</v>
      </c>
      <c r="K16" s="84" t="s">
        <v>129</v>
      </c>
      <c r="L16" s="153" t="s">
        <v>43</v>
      </c>
    </row>
    <row r="17" spans="1:12" s="77" customFormat="1" ht="38.25" customHeight="1">
      <c r="A17" s="148">
        <v>12</v>
      </c>
      <c r="B17" s="114"/>
      <c r="C17" s="114"/>
      <c r="D17" s="149" t="s">
        <v>210</v>
      </c>
      <c r="E17" s="150" t="s">
        <v>211</v>
      </c>
      <c r="F17" s="151">
        <v>3</v>
      </c>
      <c r="G17" s="152" t="s">
        <v>221</v>
      </c>
      <c r="H17" s="150" t="s">
        <v>212</v>
      </c>
      <c r="I17" s="151" t="s">
        <v>192</v>
      </c>
      <c r="J17" s="151" t="s">
        <v>192</v>
      </c>
      <c r="K17" s="154" t="s">
        <v>206</v>
      </c>
      <c r="L17" s="153" t="s">
        <v>43</v>
      </c>
    </row>
    <row r="18" spans="1:12" s="77" customFormat="1" ht="38.25" customHeight="1">
      <c r="A18" s="148">
        <v>13</v>
      </c>
      <c r="B18" s="114"/>
      <c r="C18" s="114"/>
      <c r="D18" s="159" t="s">
        <v>230</v>
      </c>
      <c r="E18" s="174" t="s">
        <v>222</v>
      </c>
      <c r="F18" s="151" t="s">
        <v>8</v>
      </c>
      <c r="G18" s="176" t="s">
        <v>229</v>
      </c>
      <c r="H18" s="174" t="s">
        <v>223</v>
      </c>
      <c r="I18" s="175" t="s">
        <v>224</v>
      </c>
      <c r="J18" s="175" t="s">
        <v>225</v>
      </c>
      <c r="K18" s="154" t="s">
        <v>116</v>
      </c>
      <c r="L18" s="153" t="s">
        <v>43</v>
      </c>
    </row>
    <row r="19" spans="1:12" s="77" customFormat="1" ht="38.25" customHeight="1">
      <c r="A19" s="148">
        <v>14</v>
      </c>
      <c r="B19" s="114"/>
      <c r="C19" s="114"/>
      <c r="D19" s="159" t="s">
        <v>134</v>
      </c>
      <c r="E19" s="174"/>
      <c r="F19" s="151" t="s">
        <v>8</v>
      </c>
      <c r="G19" s="78" t="s">
        <v>133</v>
      </c>
      <c r="H19" s="184" t="s">
        <v>164</v>
      </c>
      <c r="I19" s="90" t="s">
        <v>132</v>
      </c>
      <c r="J19" s="90" t="s">
        <v>127</v>
      </c>
      <c r="K19" s="84" t="s">
        <v>129</v>
      </c>
      <c r="L19" s="153" t="s">
        <v>43</v>
      </c>
    </row>
    <row r="20" spans="1:12" s="77" customFormat="1" ht="38.25" customHeight="1">
      <c r="A20" s="148">
        <v>15</v>
      </c>
      <c r="B20" s="114"/>
      <c r="C20" s="114"/>
      <c r="D20" s="149" t="s">
        <v>150</v>
      </c>
      <c r="E20" s="174"/>
      <c r="F20" s="151" t="s">
        <v>8</v>
      </c>
      <c r="G20" s="152" t="s">
        <v>151</v>
      </c>
      <c r="H20" s="150" t="s">
        <v>152</v>
      </c>
      <c r="I20" s="151" t="s">
        <v>153</v>
      </c>
      <c r="J20" s="151" t="s">
        <v>154</v>
      </c>
      <c r="K20" s="154" t="s">
        <v>155</v>
      </c>
      <c r="L20" s="153" t="s">
        <v>43</v>
      </c>
    </row>
    <row r="21" spans="1:12" s="77" customFormat="1" ht="38.25" customHeight="1">
      <c r="A21" s="148">
        <v>16</v>
      </c>
      <c r="B21" s="114"/>
      <c r="C21" s="114"/>
      <c r="D21" s="149" t="s">
        <v>150</v>
      </c>
      <c r="E21" s="174"/>
      <c r="F21" s="151" t="s">
        <v>8</v>
      </c>
      <c r="G21" s="177" t="s">
        <v>156</v>
      </c>
      <c r="H21" s="178" t="s">
        <v>157</v>
      </c>
      <c r="I21" s="179" t="s">
        <v>154</v>
      </c>
      <c r="J21" s="180" t="s">
        <v>154</v>
      </c>
      <c r="K21" s="181" t="s">
        <v>158</v>
      </c>
      <c r="L21" s="153" t="s">
        <v>43</v>
      </c>
    </row>
    <row r="22" spans="1:12" s="77" customFormat="1" ht="38.25" customHeight="1">
      <c r="A22" s="148">
        <v>17</v>
      </c>
      <c r="B22" s="114"/>
      <c r="C22" s="114"/>
      <c r="D22" s="159" t="s">
        <v>231</v>
      </c>
      <c r="E22" s="174"/>
      <c r="F22" s="151" t="s">
        <v>8</v>
      </c>
      <c r="G22" s="176" t="s">
        <v>228</v>
      </c>
      <c r="H22" s="174" t="s">
        <v>226</v>
      </c>
      <c r="I22" s="175" t="s">
        <v>227</v>
      </c>
      <c r="J22" s="175" t="s">
        <v>225</v>
      </c>
      <c r="K22" s="154" t="s">
        <v>116</v>
      </c>
      <c r="L22" s="153" t="s">
        <v>43</v>
      </c>
    </row>
    <row r="23" spans="1:12" s="77" customFormat="1" ht="38.25" customHeight="1">
      <c r="A23" s="148">
        <v>18</v>
      </c>
      <c r="B23" s="114"/>
      <c r="C23" s="114"/>
      <c r="D23" s="182" t="s">
        <v>159</v>
      </c>
      <c r="E23" s="112" t="s">
        <v>160</v>
      </c>
      <c r="F23" s="83">
        <v>1</v>
      </c>
      <c r="G23" s="197" t="s">
        <v>255</v>
      </c>
      <c r="H23" s="184" t="s">
        <v>164</v>
      </c>
      <c r="I23" s="83" t="s">
        <v>154</v>
      </c>
      <c r="J23" s="183" t="s">
        <v>154</v>
      </c>
      <c r="K23" s="181" t="s">
        <v>158</v>
      </c>
      <c r="L23" s="153" t="s">
        <v>43</v>
      </c>
    </row>
    <row r="24" spans="1:12" s="77" customFormat="1" ht="38.25" customHeight="1">
      <c r="A24" s="148">
        <v>19</v>
      </c>
      <c r="B24" s="115"/>
      <c r="C24" s="115"/>
      <c r="D24" s="80" t="s">
        <v>78</v>
      </c>
      <c r="E24" s="81" t="s">
        <v>96</v>
      </c>
      <c r="F24" s="111" t="s">
        <v>8</v>
      </c>
      <c r="G24" s="78" t="s">
        <v>79</v>
      </c>
      <c r="H24" s="89" t="s">
        <v>97</v>
      </c>
      <c r="I24" s="84" t="s">
        <v>81</v>
      </c>
      <c r="J24" s="84" t="s">
        <v>66</v>
      </c>
      <c r="K24" s="103" t="s">
        <v>70</v>
      </c>
      <c r="L24" s="153" t="s">
        <v>43</v>
      </c>
    </row>
    <row r="25" spans="1:12" s="77" customFormat="1" ht="38.25" customHeight="1">
      <c r="A25" s="148">
        <v>20</v>
      </c>
      <c r="B25" s="114"/>
      <c r="C25" s="114"/>
      <c r="D25" s="149" t="s">
        <v>239</v>
      </c>
      <c r="E25" s="174"/>
      <c r="F25" s="151" t="s">
        <v>8</v>
      </c>
      <c r="G25" s="152" t="s">
        <v>240</v>
      </c>
      <c r="H25" s="184" t="s">
        <v>164</v>
      </c>
      <c r="I25" s="151" t="s">
        <v>241</v>
      </c>
      <c r="J25" s="151" t="s">
        <v>42</v>
      </c>
      <c r="K25" s="154" t="s">
        <v>242</v>
      </c>
      <c r="L25" s="153" t="s">
        <v>43</v>
      </c>
    </row>
    <row r="26" spans="1:12" s="77" customFormat="1" ht="38.25" customHeight="1">
      <c r="A26" s="148">
        <v>21</v>
      </c>
      <c r="B26" s="114"/>
      <c r="C26" s="114"/>
      <c r="D26" s="130" t="s">
        <v>233</v>
      </c>
      <c r="E26" s="131" t="s">
        <v>234</v>
      </c>
      <c r="F26" s="132" t="s">
        <v>8</v>
      </c>
      <c r="G26" s="133" t="s">
        <v>235</v>
      </c>
      <c r="H26" s="134" t="s">
        <v>236</v>
      </c>
      <c r="I26" s="134" t="s">
        <v>237</v>
      </c>
      <c r="J26" s="158" t="s">
        <v>238</v>
      </c>
      <c r="K26" s="191" t="s">
        <v>249</v>
      </c>
      <c r="L26" s="153" t="s">
        <v>43</v>
      </c>
    </row>
    <row r="27" spans="1:12" s="77" customFormat="1" ht="38.25" customHeight="1">
      <c r="A27" s="148">
        <v>22</v>
      </c>
      <c r="B27" s="114"/>
      <c r="C27" s="114"/>
      <c r="D27" s="85" t="s">
        <v>202</v>
      </c>
      <c r="E27" s="107" t="s">
        <v>207</v>
      </c>
      <c r="F27" s="151" t="s">
        <v>8</v>
      </c>
      <c r="G27" s="152" t="s">
        <v>203</v>
      </c>
      <c r="H27" s="150" t="s">
        <v>204</v>
      </c>
      <c r="I27" s="151" t="s">
        <v>205</v>
      </c>
      <c r="J27" s="151" t="s">
        <v>192</v>
      </c>
      <c r="K27" s="154" t="s">
        <v>206</v>
      </c>
      <c r="L27" s="153" t="s">
        <v>43</v>
      </c>
    </row>
    <row r="28" spans="1:12" s="77" customFormat="1" ht="38.25" customHeight="1">
      <c r="A28" s="148">
        <v>23</v>
      </c>
      <c r="B28" s="114"/>
      <c r="C28" s="114"/>
      <c r="D28" s="149" t="s">
        <v>122</v>
      </c>
      <c r="E28" s="174"/>
      <c r="F28" s="132" t="s">
        <v>8</v>
      </c>
      <c r="G28" s="78" t="s">
        <v>113</v>
      </c>
      <c r="H28" s="89" t="s">
        <v>114</v>
      </c>
      <c r="I28" s="90" t="s">
        <v>115</v>
      </c>
      <c r="J28" s="158" t="s">
        <v>252</v>
      </c>
      <c r="K28" s="154" t="s">
        <v>116</v>
      </c>
      <c r="L28" s="153" t="s">
        <v>43</v>
      </c>
    </row>
    <row r="29" spans="1:12" s="77" customFormat="1" ht="38.25" customHeight="1">
      <c r="A29" s="148">
        <v>24</v>
      </c>
      <c r="B29" s="114"/>
      <c r="C29" s="114"/>
      <c r="D29" s="85" t="s">
        <v>208</v>
      </c>
      <c r="E29" s="107" t="s">
        <v>209</v>
      </c>
      <c r="F29" s="175" t="s">
        <v>8</v>
      </c>
      <c r="G29" s="176" t="s">
        <v>199</v>
      </c>
      <c r="H29" s="174" t="s">
        <v>200</v>
      </c>
      <c r="I29" s="175" t="s">
        <v>192</v>
      </c>
      <c r="J29" s="175" t="s">
        <v>192</v>
      </c>
      <c r="K29" s="84" t="s">
        <v>206</v>
      </c>
      <c r="L29" s="153" t="s">
        <v>43</v>
      </c>
    </row>
    <row r="30" spans="1:12" s="77" customFormat="1" ht="38.25" customHeight="1">
      <c r="A30" s="148">
        <v>25</v>
      </c>
      <c r="B30" s="115"/>
      <c r="C30" s="115"/>
      <c r="D30" s="85" t="s">
        <v>76</v>
      </c>
      <c r="E30" s="107" t="s">
        <v>65</v>
      </c>
      <c r="F30" s="108">
        <v>3</v>
      </c>
      <c r="G30" s="102" t="s">
        <v>77</v>
      </c>
      <c r="H30" s="109" t="s">
        <v>63</v>
      </c>
      <c r="I30" s="110" t="s">
        <v>64</v>
      </c>
      <c r="J30" s="84" t="s">
        <v>66</v>
      </c>
      <c r="K30" s="103" t="s">
        <v>70</v>
      </c>
      <c r="L30" s="153" t="s">
        <v>43</v>
      </c>
    </row>
    <row r="31" spans="1:12" s="77" customFormat="1" ht="38.25" customHeight="1">
      <c r="A31" s="148">
        <v>26</v>
      </c>
      <c r="B31" s="114"/>
      <c r="C31" s="114"/>
      <c r="D31" s="85" t="s">
        <v>76</v>
      </c>
      <c r="E31" s="107" t="s">
        <v>65</v>
      </c>
      <c r="F31" s="108">
        <v>3</v>
      </c>
      <c r="G31" s="102" t="s">
        <v>95</v>
      </c>
      <c r="H31" s="184" t="s">
        <v>164</v>
      </c>
      <c r="I31" s="84" t="s">
        <v>67</v>
      </c>
      <c r="J31" s="84" t="s">
        <v>66</v>
      </c>
      <c r="K31" s="103" t="s">
        <v>70</v>
      </c>
      <c r="L31" s="153" t="s">
        <v>43</v>
      </c>
    </row>
    <row r="32" spans="1:12" s="77" customFormat="1" ht="38.25" customHeight="1">
      <c r="A32" s="148">
        <v>27</v>
      </c>
      <c r="B32" s="114"/>
      <c r="C32" s="114"/>
      <c r="D32" s="85" t="s">
        <v>107</v>
      </c>
      <c r="E32" s="107" t="s">
        <v>108</v>
      </c>
      <c r="F32" s="106" t="s">
        <v>8</v>
      </c>
      <c r="G32" s="138" t="s">
        <v>104</v>
      </c>
      <c r="H32" s="112" t="s">
        <v>105</v>
      </c>
      <c r="I32" s="84" t="s">
        <v>69</v>
      </c>
      <c r="J32" s="110" t="s">
        <v>68</v>
      </c>
      <c r="K32" s="137" t="s">
        <v>106</v>
      </c>
      <c r="L32" s="153" t="s">
        <v>43</v>
      </c>
    </row>
    <row r="33" spans="1:12" s="77" customFormat="1" ht="38.25" customHeight="1">
      <c r="A33" s="148">
        <v>28</v>
      </c>
      <c r="B33" s="114"/>
      <c r="C33" s="114"/>
      <c r="D33" s="104" t="s">
        <v>61</v>
      </c>
      <c r="E33" s="105" t="s">
        <v>62</v>
      </c>
      <c r="F33" s="151">
        <v>2</v>
      </c>
      <c r="G33" s="113" t="s">
        <v>101</v>
      </c>
      <c r="H33" s="89" t="s">
        <v>100</v>
      </c>
      <c r="I33" s="84" t="s">
        <v>102</v>
      </c>
      <c r="J33" s="91" t="s">
        <v>60</v>
      </c>
      <c r="K33" s="103" t="s">
        <v>98</v>
      </c>
      <c r="L33" s="153" t="s">
        <v>43</v>
      </c>
    </row>
    <row r="34" spans="1:12" s="77" customFormat="1" ht="38.25" customHeight="1">
      <c r="A34" s="148">
        <v>29</v>
      </c>
      <c r="B34" s="114"/>
      <c r="C34" s="114"/>
      <c r="D34" s="104" t="s">
        <v>103</v>
      </c>
      <c r="E34" s="105"/>
      <c r="F34" s="151" t="s">
        <v>8</v>
      </c>
      <c r="G34" s="113" t="s">
        <v>101</v>
      </c>
      <c r="H34" s="89" t="s">
        <v>100</v>
      </c>
      <c r="I34" s="84" t="s">
        <v>102</v>
      </c>
      <c r="J34" s="91" t="s">
        <v>60</v>
      </c>
      <c r="K34" s="103" t="s">
        <v>98</v>
      </c>
      <c r="L34" s="153" t="s">
        <v>43</v>
      </c>
    </row>
    <row r="35" spans="1:12" s="77" customFormat="1" ht="38.25" customHeight="1">
      <c r="A35" s="148">
        <v>30</v>
      </c>
      <c r="B35" s="114"/>
      <c r="C35" s="114"/>
      <c r="D35" s="149" t="s">
        <v>256</v>
      </c>
      <c r="E35" s="174"/>
      <c r="F35" s="151" t="s">
        <v>8</v>
      </c>
      <c r="G35" s="152" t="s">
        <v>161</v>
      </c>
      <c r="H35" s="150" t="s">
        <v>162</v>
      </c>
      <c r="I35" s="151" t="s">
        <v>163</v>
      </c>
      <c r="J35" s="151" t="s">
        <v>154</v>
      </c>
      <c r="K35" s="154" t="s">
        <v>155</v>
      </c>
      <c r="L35" s="153" t="s">
        <v>43</v>
      </c>
    </row>
    <row r="36" spans="1:12" s="76" customFormat="1" ht="38.25" customHeight="1">
      <c r="A36" s="148">
        <v>31</v>
      </c>
      <c r="B36" s="114"/>
      <c r="C36" s="114"/>
      <c r="D36" s="149" t="s">
        <v>121</v>
      </c>
      <c r="E36" s="174" t="s">
        <v>253</v>
      </c>
      <c r="F36" s="132" t="s">
        <v>8</v>
      </c>
      <c r="G36" s="156" t="s">
        <v>118</v>
      </c>
      <c r="H36" s="157" t="s">
        <v>119</v>
      </c>
      <c r="I36" s="158" t="s">
        <v>120</v>
      </c>
      <c r="J36" s="158" t="s">
        <v>252</v>
      </c>
      <c r="K36" s="154" t="s">
        <v>116</v>
      </c>
      <c r="L36" s="153" t="s">
        <v>43</v>
      </c>
    </row>
    <row r="37" spans="1:12" s="77" customFormat="1" ht="38.25" customHeight="1">
      <c r="A37" s="148">
        <v>32</v>
      </c>
      <c r="B37" s="114"/>
      <c r="C37" s="114"/>
      <c r="D37" s="85" t="s">
        <v>109</v>
      </c>
      <c r="E37" s="107" t="s">
        <v>110</v>
      </c>
      <c r="F37" s="106" t="s">
        <v>8</v>
      </c>
      <c r="G37" s="138" t="s">
        <v>104</v>
      </c>
      <c r="H37" s="112" t="s">
        <v>105</v>
      </c>
      <c r="I37" s="84" t="s">
        <v>69</v>
      </c>
      <c r="J37" s="110" t="s">
        <v>68</v>
      </c>
      <c r="K37" s="137" t="s">
        <v>106</v>
      </c>
      <c r="L37" s="153" t="s">
        <v>43</v>
      </c>
    </row>
    <row r="38" spans="1:12" s="76" customFormat="1" ht="38.25" customHeight="1">
      <c r="A38" s="148">
        <v>33</v>
      </c>
      <c r="B38" s="114"/>
      <c r="C38" s="114"/>
      <c r="D38" s="149" t="s">
        <v>172</v>
      </c>
      <c r="E38" s="150" t="s">
        <v>173</v>
      </c>
      <c r="F38" s="151" t="s">
        <v>10</v>
      </c>
      <c r="G38" s="152" t="s">
        <v>174</v>
      </c>
      <c r="H38" s="150" t="s">
        <v>175</v>
      </c>
      <c r="I38" s="151" t="s">
        <v>176</v>
      </c>
      <c r="J38" s="151" t="s">
        <v>170</v>
      </c>
      <c r="K38" s="154" t="s">
        <v>177</v>
      </c>
      <c r="L38" s="153" t="s">
        <v>43</v>
      </c>
    </row>
    <row r="39" spans="1:12" s="77" customFormat="1" ht="38.25" customHeight="1">
      <c r="A39" s="148">
        <v>34</v>
      </c>
      <c r="B39" s="114"/>
      <c r="C39" s="114"/>
      <c r="D39" s="149" t="s">
        <v>135</v>
      </c>
      <c r="E39" s="174"/>
      <c r="F39" s="151" t="s">
        <v>8</v>
      </c>
      <c r="G39" s="152" t="s">
        <v>123</v>
      </c>
      <c r="H39" s="150" t="s">
        <v>124</v>
      </c>
      <c r="I39" s="151" t="s">
        <v>125</v>
      </c>
      <c r="J39" s="151" t="s">
        <v>125</v>
      </c>
      <c r="K39" s="154" t="s">
        <v>116</v>
      </c>
      <c r="L39" s="153" t="s">
        <v>43</v>
      </c>
    </row>
    <row r="40" spans="1:12" s="77" customFormat="1" ht="38.25" customHeight="1">
      <c r="A40" s="148">
        <v>35</v>
      </c>
      <c r="B40" s="114"/>
      <c r="C40" s="114"/>
      <c r="D40" s="159" t="s">
        <v>182</v>
      </c>
      <c r="E40" s="174"/>
      <c r="F40" s="151" t="s">
        <v>8</v>
      </c>
      <c r="G40" s="187" t="s">
        <v>183</v>
      </c>
      <c r="H40" s="150" t="s">
        <v>184</v>
      </c>
      <c r="I40" s="157" t="s">
        <v>185</v>
      </c>
      <c r="J40" s="175" t="s">
        <v>186</v>
      </c>
      <c r="K40" s="154" t="s">
        <v>187</v>
      </c>
      <c r="L40" s="153" t="s">
        <v>43</v>
      </c>
    </row>
    <row r="41" spans="1:12" s="77" customFormat="1" ht="38.25" customHeight="1">
      <c r="A41" s="148">
        <v>36</v>
      </c>
      <c r="B41" s="114"/>
      <c r="C41" s="114"/>
      <c r="D41" s="86" t="s">
        <v>111</v>
      </c>
      <c r="E41" s="87" t="s">
        <v>112</v>
      </c>
      <c r="F41" s="88" t="s">
        <v>8</v>
      </c>
      <c r="G41" s="78" t="s">
        <v>113</v>
      </c>
      <c r="H41" s="89" t="s">
        <v>114</v>
      </c>
      <c r="I41" s="90" t="s">
        <v>115</v>
      </c>
      <c r="J41" s="208" t="s">
        <v>42</v>
      </c>
      <c r="K41" s="154" t="s">
        <v>254</v>
      </c>
      <c r="L41" s="153" t="s">
        <v>43</v>
      </c>
    </row>
    <row r="42" spans="1:12" s="76" customFormat="1" ht="38.25" customHeight="1">
      <c r="A42" s="148">
        <v>37</v>
      </c>
      <c r="B42" s="114"/>
      <c r="C42" s="114"/>
      <c r="D42" s="155" t="s">
        <v>117</v>
      </c>
      <c r="E42" s="82" t="s">
        <v>112</v>
      </c>
      <c r="F42" s="132" t="s">
        <v>8</v>
      </c>
      <c r="G42" s="156" t="s">
        <v>118</v>
      </c>
      <c r="H42" s="157" t="s">
        <v>119</v>
      </c>
      <c r="I42" s="158" t="s">
        <v>120</v>
      </c>
      <c r="J42" s="208" t="s">
        <v>42</v>
      </c>
      <c r="K42" s="154" t="s">
        <v>254</v>
      </c>
      <c r="L42" s="153" t="s">
        <v>43</v>
      </c>
    </row>
    <row r="43" spans="1:12" s="76" customFormat="1" ht="38.25" customHeight="1">
      <c r="A43" s="148">
        <v>38</v>
      </c>
      <c r="B43" s="114"/>
      <c r="C43" s="114"/>
      <c r="D43" s="149" t="s">
        <v>165</v>
      </c>
      <c r="E43" s="150" t="s">
        <v>166</v>
      </c>
      <c r="F43" s="151" t="s">
        <v>8</v>
      </c>
      <c r="G43" s="152" t="s">
        <v>167</v>
      </c>
      <c r="H43" s="150" t="s">
        <v>168</v>
      </c>
      <c r="I43" s="151" t="s">
        <v>169</v>
      </c>
      <c r="J43" s="151" t="s">
        <v>170</v>
      </c>
      <c r="K43" s="154" t="s">
        <v>171</v>
      </c>
      <c r="L43" s="153" t="s">
        <v>43</v>
      </c>
    </row>
    <row r="44" spans="1:12" ht="54.75" customHeight="1">
      <c r="A44" s="123"/>
      <c r="D44" s="126"/>
      <c r="E44" s="126"/>
      <c r="F44" s="126"/>
      <c r="G44" s="126"/>
      <c r="H44" s="126"/>
      <c r="I44" s="128"/>
      <c r="J44" s="128"/>
      <c r="K44" s="129"/>
      <c r="L44" s="126"/>
    </row>
    <row r="45" spans="1:12" ht="31.5" customHeight="1">
      <c r="A45" s="123"/>
      <c r="D45" s="124" t="s">
        <v>18</v>
      </c>
      <c r="E45" s="126"/>
      <c r="F45" s="126"/>
      <c r="G45" s="126"/>
      <c r="H45" s="126"/>
      <c r="I45" s="7" t="s">
        <v>82</v>
      </c>
      <c r="J45" s="128"/>
      <c r="K45" s="129"/>
      <c r="L45" s="126"/>
    </row>
    <row r="46" spans="1:12" ht="21" customHeight="1">
      <c r="A46" s="123"/>
      <c r="D46" s="124"/>
      <c r="E46" s="126"/>
      <c r="F46" s="126"/>
      <c r="G46" s="126"/>
      <c r="H46" s="126"/>
      <c r="I46" s="7"/>
      <c r="J46" s="128"/>
      <c r="K46" s="129"/>
      <c r="L46" s="126"/>
    </row>
    <row r="47" spans="1:12" ht="31.5" customHeight="1">
      <c r="A47" s="123"/>
      <c r="D47" s="124" t="s">
        <v>11</v>
      </c>
      <c r="E47" s="126"/>
      <c r="F47" s="126"/>
      <c r="G47" s="126"/>
      <c r="H47" s="126"/>
      <c r="I47" s="7" t="s">
        <v>52</v>
      </c>
      <c r="J47" s="128"/>
      <c r="K47" s="129"/>
      <c r="L47" s="126"/>
    </row>
    <row r="48" spans="1:12" ht="24.75" customHeight="1">
      <c r="A48" s="123"/>
      <c r="D48" s="125"/>
      <c r="E48" s="126"/>
      <c r="F48" s="126"/>
      <c r="G48" s="126"/>
      <c r="H48" s="126"/>
      <c r="I48" s="7"/>
      <c r="J48" s="128"/>
      <c r="K48" s="129"/>
      <c r="L48" s="126"/>
    </row>
    <row r="49" spans="1:12" ht="31.5" customHeight="1">
      <c r="A49" s="123"/>
      <c r="D49" s="124" t="s">
        <v>49</v>
      </c>
      <c r="E49" s="126"/>
      <c r="F49" s="126"/>
      <c r="G49" s="126"/>
      <c r="H49" s="126"/>
      <c r="I49" s="7" t="s">
        <v>75</v>
      </c>
      <c r="J49" s="128"/>
      <c r="K49" s="129"/>
      <c r="L49" s="126"/>
    </row>
    <row r="50" spans="1:12" ht="24" customHeight="1">
      <c r="A50" s="123"/>
      <c r="D50" s="126"/>
      <c r="E50" s="126"/>
      <c r="F50" s="126"/>
      <c r="G50" s="126"/>
      <c r="H50" s="126"/>
      <c r="I50" s="128"/>
      <c r="J50" s="128"/>
      <c r="K50" s="129"/>
      <c r="L50" s="126"/>
    </row>
    <row r="51" spans="1:12" ht="31.5" customHeight="1">
      <c r="A51" s="123"/>
      <c r="D51" s="124" t="s">
        <v>41</v>
      </c>
      <c r="E51" s="126"/>
      <c r="F51" s="126"/>
      <c r="G51" s="126"/>
      <c r="H51" s="126"/>
      <c r="I51" s="127" t="s">
        <v>83</v>
      </c>
      <c r="J51" s="128"/>
      <c r="K51" s="129"/>
      <c r="L51" s="126"/>
    </row>
  </sheetData>
  <sheetProtection/>
  <protectedRanges>
    <protectedRange sqref="K43 K39 K6 K8:K9" name="Диапазон1_3_1_1_3_11_1_1_3_1_3_1_1_1_1_3_2_1_1_6"/>
    <protectedRange sqref="K12" name="Диапазон1_3_1_1_3_11_1_1_3_1_1_2_1_3_3_1_5_2_1_1_2"/>
  </protectedRanges>
  <mergeCells count="3">
    <mergeCell ref="A1:L1"/>
    <mergeCell ref="A2:L2"/>
    <mergeCell ref="A3:L3"/>
  </mergeCells>
  <printOptions/>
  <pageMargins left="0.4724409448818898" right="0.3937007874015748" top="0.55" bottom="0.58" header="0.1968503937007874" footer="0.15748031496062992"/>
  <pageSetup fitToHeight="0" fitToWidth="1" horizontalDpi="600" verticalDpi="600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view="pageBreakPreview" zoomScale="75" zoomScaleSheetLayoutView="75" zoomScalePageLayoutView="0" workbookViewId="0" topLeftCell="A1">
      <selection activeCell="AC15" sqref="AC15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6.8515625" style="8" customWidth="1"/>
    <col min="5" max="5" width="10.00390625" style="8" customWidth="1"/>
    <col min="6" max="6" width="6.00390625" style="8" customWidth="1"/>
    <col min="7" max="7" width="33.28125" style="8" customWidth="1"/>
    <col min="8" max="8" width="11.28125" style="8" customWidth="1"/>
    <col min="9" max="9" width="16.00390625" style="8" customWidth="1"/>
    <col min="10" max="10" width="12.7109375" style="8" hidden="1" customWidth="1"/>
    <col min="11" max="11" width="23.281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4.00390625" style="8" customWidth="1"/>
    <col min="18" max="18" width="6.421875" style="40" customWidth="1"/>
    <col min="19" max="19" width="8.7109375" style="41" customWidth="1"/>
    <col min="20" max="20" width="4.28125" style="8" customWidth="1"/>
    <col min="21" max="22" width="4.8515625" style="8" customWidth="1"/>
    <col min="23" max="23" width="6.28125" style="8" customWidth="1"/>
    <col min="24" max="24" width="9.57421875" style="8" hidden="1" customWidth="1"/>
    <col min="25" max="25" width="9.7109375" style="41" customWidth="1"/>
    <col min="26" max="26" width="7.421875" style="8" customWidth="1"/>
    <col min="27" max="16384" width="9.140625" style="8" customWidth="1"/>
  </cols>
  <sheetData>
    <row r="1" spans="1:26" ht="77.25" customHeight="1">
      <c r="A1" s="216" t="s">
        <v>146</v>
      </c>
      <c r="B1" s="216"/>
      <c r="C1" s="216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</row>
    <row r="2" spans="1:26" s="9" customFormat="1" ht="15.75" customHeight="1">
      <c r="A2" s="218" t="s">
        <v>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1:26" s="10" customFormat="1" ht="15.75" customHeight="1">
      <c r="A3" s="219" t="s">
        <v>31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6" s="11" customFormat="1" ht="21" customHeight="1">
      <c r="A4" s="230" t="s">
        <v>80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</row>
    <row r="5" spans="1:26" s="11" customFormat="1" ht="38.25" customHeight="1">
      <c r="A5" s="220" t="s">
        <v>145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s="116" customFormat="1" ht="18.75" customHeight="1">
      <c r="A6" s="232" t="s">
        <v>248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26" ht="3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" customHeight="1">
      <c r="A8" s="101" t="s">
        <v>87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 t="s">
        <v>88</v>
      </c>
      <c r="Z8" s="19"/>
    </row>
    <row r="9" spans="1:26" s="20" customFormat="1" ht="19.5" customHeight="1">
      <c r="A9" s="222" t="s">
        <v>30</v>
      </c>
      <c r="B9" s="223" t="s">
        <v>2</v>
      </c>
      <c r="C9" s="224" t="s">
        <v>14</v>
      </c>
      <c r="D9" s="226" t="s">
        <v>16</v>
      </c>
      <c r="E9" s="226" t="s">
        <v>3</v>
      </c>
      <c r="F9" s="222" t="s">
        <v>15</v>
      </c>
      <c r="G9" s="226" t="s">
        <v>17</v>
      </c>
      <c r="H9" s="226" t="s">
        <v>3</v>
      </c>
      <c r="I9" s="226" t="s">
        <v>4</v>
      </c>
      <c r="J9" s="60"/>
      <c r="K9" s="226" t="s">
        <v>6</v>
      </c>
      <c r="L9" s="215" t="s">
        <v>20</v>
      </c>
      <c r="M9" s="215"/>
      <c r="N9" s="215"/>
      <c r="O9" s="215" t="s">
        <v>21</v>
      </c>
      <c r="P9" s="215"/>
      <c r="Q9" s="215"/>
      <c r="R9" s="215" t="s">
        <v>48</v>
      </c>
      <c r="S9" s="215"/>
      <c r="T9" s="215"/>
      <c r="U9" s="228" t="s">
        <v>22</v>
      </c>
      <c r="V9" s="224" t="s">
        <v>23</v>
      </c>
      <c r="W9" s="222" t="s">
        <v>24</v>
      </c>
      <c r="X9" s="223" t="s">
        <v>54</v>
      </c>
      <c r="Y9" s="227" t="s">
        <v>26</v>
      </c>
      <c r="Z9" s="227" t="s">
        <v>27</v>
      </c>
    </row>
    <row r="10" spans="1:26" s="20" customFormat="1" ht="39.75" customHeight="1">
      <c r="A10" s="222"/>
      <c r="B10" s="223"/>
      <c r="C10" s="225"/>
      <c r="D10" s="226"/>
      <c r="E10" s="226"/>
      <c r="F10" s="222"/>
      <c r="G10" s="226"/>
      <c r="H10" s="226"/>
      <c r="I10" s="226"/>
      <c r="J10" s="60"/>
      <c r="K10" s="226"/>
      <c r="L10" s="21" t="s">
        <v>28</v>
      </c>
      <c r="M10" s="22" t="s">
        <v>29</v>
      </c>
      <c r="N10" s="23" t="s">
        <v>30</v>
      </c>
      <c r="O10" s="21" t="s">
        <v>28</v>
      </c>
      <c r="P10" s="22" t="s">
        <v>29</v>
      </c>
      <c r="Q10" s="23" t="s">
        <v>30</v>
      </c>
      <c r="R10" s="21" t="s">
        <v>28</v>
      </c>
      <c r="S10" s="22" t="s">
        <v>29</v>
      </c>
      <c r="T10" s="23" t="s">
        <v>30</v>
      </c>
      <c r="U10" s="229"/>
      <c r="V10" s="225"/>
      <c r="W10" s="222"/>
      <c r="X10" s="223"/>
      <c r="Y10" s="227"/>
      <c r="Z10" s="227"/>
    </row>
    <row r="11" spans="1:26" s="99" customFormat="1" ht="46.5" customHeight="1">
      <c r="A11" s="117">
        <f>RANK(Y11,Y$11:Y$14,0)</f>
        <v>1</v>
      </c>
      <c r="B11" s="24"/>
      <c r="C11" s="72"/>
      <c r="D11" s="130" t="s">
        <v>233</v>
      </c>
      <c r="E11" s="131" t="s">
        <v>234</v>
      </c>
      <c r="F11" s="132" t="s">
        <v>8</v>
      </c>
      <c r="G11" s="133" t="s">
        <v>235</v>
      </c>
      <c r="H11" s="134" t="s">
        <v>236</v>
      </c>
      <c r="I11" s="134" t="s">
        <v>237</v>
      </c>
      <c r="J11" s="158" t="s">
        <v>238</v>
      </c>
      <c r="K11" s="191" t="s">
        <v>249</v>
      </c>
      <c r="L11" s="93">
        <v>191.5</v>
      </c>
      <c r="M11" s="94">
        <f>L11/3-IF($U11=1,0.5,IF($U11=2,1.5,0))</f>
        <v>63.833333333333336</v>
      </c>
      <c r="N11" s="95">
        <f>RANK(M11,M$11:M$14,0)</f>
        <v>2</v>
      </c>
      <c r="O11" s="93">
        <v>204</v>
      </c>
      <c r="P11" s="94">
        <f>O11/3-IF($U11=1,0.5,IF($U11=2,1.5,0))</f>
        <v>68</v>
      </c>
      <c r="Q11" s="95">
        <f>RANK(P11,P$11:P$14,0)</f>
        <v>1</v>
      </c>
      <c r="R11" s="93">
        <v>188.5</v>
      </c>
      <c r="S11" s="94">
        <f>R11/3-IF($U11=1,0.5,IF($U11=2,1.5,0))</f>
        <v>62.833333333333336</v>
      </c>
      <c r="T11" s="95">
        <f>RANK(S11,S$11:S$14,0)</f>
        <v>3</v>
      </c>
      <c r="U11" s="118"/>
      <c r="V11" s="118"/>
      <c r="W11" s="93">
        <f>L11+O11+R11</f>
        <v>584</v>
      </c>
      <c r="X11" s="119"/>
      <c r="Y11" s="94">
        <f>ROUND(SUM(M11,P11,S11)/3,3)</f>
        <v>64.889</v>
      </c>
      <c r="Z11" s="120" t="s">
        <v>46</v>
      </c>
    </row>
    <row r="12" spans="1:26" s="99" customFormat="1" ht="46.5" customHeight="1">
      <c r="A12" s="117">
        <f>RANK(Y12,Y$11:Y$14,0)</f>
        <v>2</v>
      </c>
      <c r="B12" s="24"/>
      <c r="C12" s="72"/>
      <c r="D12" s="149" t="s">
        <v>99</v>
      </c>
      <c r="E12" s="150" t="s">
        <v>59</v>
      </c>
      <c r="F12" s="151" t="s">
        <v>8</v>
      </c>
      <c r="G12" s="152" t="s">
        <v>147</v>
      </c>
      <c r="H12" s="150" t="s">
        <v>148</v>
      </c>
      <c r="I12" s="151" t="s">
        <v>149</v>
      </c>
      <c r="J12" s="151" t="s">
        <v>42</v>
      </c>
      <c r="K12" s="103" t="s">
        <v>98</v>
      </c>
      <c r="L12" s="93">
        <v>194</v>
      </c>
      <c r="M12" s="94">
        <f>L12/3-IF($U12=1,0.5,IF($U12=2,1.5,0))</f>
        <v>64.66666666666667</v>
      </c>
      <c r="N12" s="95">
        <f>RANK(M12,M$11:M$14,0)</f>
        <v>1</v>
      </c>
      <c r="O12" s="93">
        <v>196</v>
      </c>
      <c r="P12" s="94">
        <f>O12/3-IF($U12=1,0.5,IF($U12=2,1.5,0))</f>
        <v>65.33333333333333</v>
      </c>
      <c r="Q12" s="95">
        <f>RANK(P12,P$11:P$14,0)</f>
        <v>2</v>
      </c>
      <c r="R12" s="93">
        <v>190.5</v>
      </c>
      <c r="S12" s="94">
        <f>R12/3-IF($U12=1,0.5,IF($U12=2,1.5,0))</f>
        <v>63.5</v>
      </c>
      <c r="T12" s="95">
        <f>RANK(S12,S$11:S$14,0)</f>
        <v>1</v>
      </c>
      <c r="U12" s="96"/>
      <c r="V12" s="96"/>
      <c r="W12" s="93">
        <f>L12+O12+R12</f>
        <v>580.5</v>
      </c>
      <c r="X12" s="97"/>
      <c r="Y12" s="94">
        <f>ROUND(SUM(M12,P12,S12)/3,3)</f>
        <v>64.5</v>
      </c>
      <c r="Z12" s="98" t="s">
        <v>46</v>
      </c>
    </row>
    <row r="13" spans="1:26" s="99" customFormat="1" ht="46.5" customHeight="1">
      <c r="A13" s="117">
        <f>RANK(Y13,Y$11:Y$14,0)</f>
        <v>3</v>
      </c>
      <c r="B13" s="24"/>
      <c r="C13" s="72"/>
      <c r="D13" s="182" t="s">
        <v>159</v>
      </c>
      <c r="E13" s="112" t="s">
        <v>160</v>
      </c>
      <c r="F13" s="83">
        <v>1</v>
      </c>
      <c r="G13" s="197" t="s">
        <v>255</v>
      </c>
      <c r="H13" s="184" t="s">
        <v>164</v>
      </c>
      <c r="I13" s="83" t="s">
        <v>154</v>
      </c>
      <c r="J13" s="183" t="s">
        <v>154</v>
      </c>
      <c r="K13" s="181" t="s">
        <v>158</v>
      </c>
      <c r="L13" s="93">
        <v>187</v>
      </c>
      <c r="M13" s="94">
        <f>L13/3-IF($U13=1,0.5,IF($U13=2,1.5,0))</f>
        <v>62.333333333333336</v>
      </c>
      <c r="N13" s="95">
        <f>RANK(M13,M$11:M$14,0)</f>
        <v>4</v>
      </c>
      <c r="O13" s="93">
        <v>192.5</v>
      </c>
      <c r="P13" s="94">
        <f>O13/3-IF($U13=1,0.5,IF($U13=2,1.5,0))</f>
        <v>64.16666666666667</v>
      </c>
      <c r="Q13" s="95">
        <f>RANK(P13,P$11:P$14,0)</f>
        <v>3</v>
      </c>
      <c r="R13" s="93">
        <v>189</v>
      </c>
      <c r="S13" s="94">
        <f>R13/3-IF($U13=1,0.5,IF($U13=2,1.5,0))</f>
        <v>63</v>
      </c>
      <c r="T13" s="95">
        <f>RANK(S13,S$11:S$14,0)</f>
        <v>2</v>
      </c>
      <c r="U13" s="96"/>
      <c r="V13" s="96"/>
      <c r="W13" s="93">
        <f>L13+O13+R13</f>
        <v>568.5</v>
      </c>
      <c r="X13" s="97"/>
      <c r="Y13" s="94">
        <f>ROUND(SUM(M13,P13,S13)/3,3)</f>
        <v>63.167</v>
      </c>
      <c r="Z13" s="98" t="s">
        <v>46</v>
      </c>
    </row>
    <row r="14" spans="1:26" s="99" customFormat="1" ht="46.5" customHeight="1">
      <c r="A14" s="117">
        <f>RANK(Y14,Y$11:Y$14,0)</f>
        <v>4</v>
      </c>
      <c r="B14" s="24"/>
      <c r="C14" s="72"/>
      <c r="D14" s="155" t="s">
        <v>117</v>
      </c>
      <c r="E14" s="82" t="s">
        <v>112</v>
      </c>
      <c r="F14" s="132" t="s">
        <v>8</v>
      </c>
      <c r="G14" s="156" t="s">
        <v>118</v>
      </c>
      <c r="H14" s="157" t="s">
        <v>119</v>
      </c>
      <c r="I14" s="158" t="s">
        <v>120</v>
      </c>
      <c r="J14" s="208" t="s">
        <v>42</v>
      </c>
      <c r="K14" s="154" t="s">
        <v>254</v>
      </c>
      <c r="L14" s="93">
        <v>188.5</v>
      </c>
      <c r="M14" s="94">
        <f>L14/3-IF($U14=1,0.5,IF($U14=2,1.5,0))</f>
        <v>62.833333333333336</v>
      </c>
      <c r="N14" s="95">
        <f>RANK(M14,M$11:M$14,0)</f>
        <v>3</v>
      </c>
      <c r="O14" s="93">
        <v>191</v>
      </c>
      <c r="P14" s="94">
        <f>O14/3-IF($U14=1,0.5,IF($U14=2,1.5,0))</f>
        <v>63.666666666666664</v>
      </c>
      <c r="Q14" s="95">
        <f>RANK(P14,P$11:P$14,0)</f>
        <v>4</v>
      </c>
      <c r="R14" s="93">
        <v>187</v>
      </c>
      <c r="S14" s="94">
        <f>R14/3-IF($U14=1,0.5,IF($U14=2,1.5,0))</f>
        <v>62.333333333333336</v>
      </c>
      <c r="T14" s="95">
        <f>RANK(S14,S$11:S$14,0)</f>
        <v>4</v>
      </c>
      <c r="U14" s="96"/>
      <c r="V14" s="96"/>
      <c r="W14" s="93">
        <f>L14+O14+R14</f>
        <v>566.5</v>
      </c>
      <c r="X14" s="97"/>
      <c r="Y14" s="94">
        <f>ROUND(SUM(M14,P14,S14)/3,3)</f>
        <v>62.944</v>
      </c>
      <c r="Z14" s="98" t="s">
        <v>46</v>
      </c>
    </row>
    <row r="15" spans="1:26" s="25" customFormat="1" ht="49.5" customHeight="1">
      <c r="A15" s="26"/>
      <c r="B15" s="27"/>
      <c r="C15" s="28"/>
      <c r="D15" s="42"/>
      <c r="E15" s="3"/>
      <c r="F15" s="4"/>
      <c r="G15" s="5"/>
      <c r="H15" s="43"/>
      <c r="I15" s="44"/>
      <c r="J15" s="4"/>
      <c r="K15" s="6"/>
      <c r="L15" s="29"/>
      <c r="M15" s="30"/>
      <c r="N15" s="31"/>
      <c r="O15" s="29"/>
      <c r="P15" s="30"/>
      <c r="Q15" s="31"/>
      <c r="R15" s="29"/>
      <c r="S15" s="30"/>
      <c r="T15" s="31"/>
      <c r="U15" s="31"/>
      <c r="V15" s="31"/>
      <c r="W15" s="29"/>
      <c r="X15" s="32"/>
      <c r="Y15" s="30"/>
      <c r="Z15" s="33"/>
    </row>
    <row r="16" spans="1:26" ht="33" customHeight="1">
      <c r="A16" s="34"/>
      <c r="B16" s="34"/>
      <c r="C16" s="34"/>
      <c r="D16" s="34" t="s">
        <v>18</v>
      </c>
      <c r="E16" s="34"/>
      <c r="F16" s="34"/>
      <c r="G16" s="34"/>
      <c r="H16" s="34"/>
      <c r="J16" s="34"/>
      <c r="K16" s="7" t="s">
        <v>82</v>
      </c>
      <c r="L16" s="35"/>
      <c r="M16" s="36"/>
      <c r="N16" s="34"/>
      <c r="O16" s="37"/>
      <c r="P16" s="38"/>
      <c r="Q16" s="34"/>
      <c r="R16" s="37"/>
      <c r="S16" s="38"/>
      <c r="T16" s="34"/>
      <c r="U16" s="34"/>
      <c r="V16" s="34"/>
      <c r="W16" s="34"/>
      <c r="X16" s="34"/>
      <c r="Y16" s="38"/>
      <c r="Z16" s="34"/>
    </row>
    <row r="17" spans="1:26" ht="9" customHeight="1">
      <c r="A17" s="34"/>
      <c r="B17" s="34"/>
      <c r="C17" s="34"/>
      <c r="D17" s="34"/>
      <c r="E17" s="34"/>
      <c r="F17" s="34"/>
      <c r="G17" s="34"/>
      <c r="H17" s="34"/>
      <c r="J17" s="34"/>
      <c r="K17" s="7"/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3" customHeight="1">
      <c r="A18" s="34"/>
      <c r="B18" s="34"/>
      <c r="C18" s="34"/>
      <c r="D18" s="34" t="s">
        <v>11</v>
      </c>
      <c r="E18" s="34"/>
      <c r="F18" s="34"/>
      <c r="G18" s="34"/>
      <c r="H18" s="34"/>
      <c r="J18" s="34"/>
      <c r="K18" s="7" t="s">
        <v>52</v>
      </c>
      <c r="L18" s="35"/>
      <c r="M18" s="39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1:25" s="45" customFormat="1" ht="11.25" customHeight="1">
      <c r="K19" s="7"/>
      <c r="L19" s="48"/>
      <c r="M19" s="47"/>
      <c r="O19" s="48"/>
      <c r="P19" s="47"/>
      <c r="R19" s="48"/>
      <c r="S19" s="47"/>
      <c r="Y19" s="47"/>
    </row>
    <row r="20" spans="4:11" ht="33" customHeight="1">
      <c r="D20" s="46" t="s">
        <v>49</v>
      </c>
      <c r="K20" s="7" t="s">
        <v>75</v>
      </c>
    </row>
  </sheetData>
  <sheetProtection/>
  <mergeCells count="25">
    <mergeCell ref="A1:Z1"/>
    <mergeCell ref="A2:Z2"/>
    <mergeCell ref="A3:Z3"/>
    <mergeCell ref="A4:Z4"/>
    <mergeCell ref="Z9:Z10"/>
    <mergeCell ref="O9:Q9"/>
    <mergeCell ref="R9:T9"/>
    <mergeCell ref="A6:Z6"/>
    <mergeCell ref="A9:A10"/>
    <mergeCell ref="B9:B10"/>
    <mergeCell ref="C9:C10"/>
    <mergeCell ref="U9:U10"/>
    <mergeCell ref="V9:V10"/>
    <mergeCell ref="W9:W10"/>
    <mergeCell ref="X9:X10"/>
    <mergeCell ref="D9:D10"/>
    <mergeCell ref="G9:G10"/>
    <mergeCell ref="H9:H10"/>
    <mergeCell ref="I9:I10"/>
    <mergeCell ref="Y9:Y10"/>
    <mergeCell ref="A5:Z5"/>
    <mergeCell ref="E9:E10"/>
    <mergeCell ref="K9:K10"/>
    <mergeCell ref="L9:N9"/>
    <mergeCell ref="F9:F10"/>
  </mergeCells>
  <printOptions/>
  <pageMargins left="0.3937007874015748" right="0.15748031496062992" top="0.47" bottom="0.15748031496062992" header="0.48" footer="0.15748031496062992"/>
  <pageSetup fitToHeight="1" fitToWidth="1" horizontalDpi="600" verticalDpi="6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view="pageBreakPreview" zoomScale="75" zoomScaleNormal="60" zoomScaleSheetLayoutView="75" zoomScalePageLayoutView="0" workbookViewId="0" topLeftCell="A1">
      <selection activeCell="A4" sqref="A4:Z4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4.7109375" style="8" customWidth="1"/>
    <col min="7" max="7" width="36.7109375" style="8" customWidth="1"/>
    <col min="8" max="8" width="11.140625" style="8" customWidth="1"/>
    <col min="9" max="9" width="17.8515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7.00390625" style="8" customWidth="1"/>
    <col min="27" max="16384" width="9.140625" style="8" customWidth="1"/>
  </cols>
  <sheetData>
    <row r="1" spans="1:26" ht="65.25" customHeight="1">
      <c r="A1" s="233" t="s">
        <v>84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s="9" customFormat="1" ht="15.75" customHeight="1">
      <c r="A2" s="218" t="s">
        <v>19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</row>
    <row r="3" spans="1:26" s="10" customFormat="1" ht="15.75" customHeight="1">
      <c r="A3" s="219" t="s">
        <v>31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</row>
    <row r="4" spans="1:26" s="11" customFormat="1" ht="21" customHeight="1">
      <c r="A4" s="230" t="s">
        <v>144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</row>
    <row r="5" spans="1:26" s="11" customFormat="1" ht="28.5" customHeight="1">
      <c r="A5" s="220" t="s">
        <v>145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</row>
    <row r="6" spans="1:26" s="116" customFormat="1" ht="18.75" customHeight="1">
      <c r="A6" s="232" t="s">
        <v>248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26" ht="9.7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" customHeight="1">
      <c r="A8" s="101" t="s">
        <v>87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 t="s">
        <v>88</v>
      </c>
      <c r="Z8" s="19"/>
    </row>
    <row r="9" spans="1:26" s="20" customFormat="1" ht="19.5" customHeight="1">
      <c r="A9" s="222" t="s">
        <v>30</v>
      </c>
      <c r="B9" s="223" t="s">
        <v>2</v>
      </c>
      <c r="C9" s="224" t="s">
        <v>14</v>
      </c>
      <c r="D9" s="226" t="s">
        <v>16</v>
      </c>
      <c r="E9" s="226" t="s">
        <v>3</v>
      </c>
      <c r="F9" s="222" t="s">
        <v>15</v>
      </c>
      <c r="G9" s="226" t="s">
        <v>17</v>
      </c>
      <c r="H9" s="226" t="s">
        <v>3</v>
      </c>
      <c r="I9" s="226" t="s">
        <v>4</v>
      </c>
      <c r="J9" s="60"/>
      <c r="K9" s="226" t="s">
        <v>6</v>
      </c>
      <c r="L9" s="215" t="s">
        <v>20</v>
      </c>
      <c r="M9" s="215"/>
      <c r="N9" s="215"/>
      <c r="O9" s="215" t="s">
        <v>21</v>
      </c>
      <c r="P9" s="215"/>
      <c r="Q9" s="215"/>
      <c r="R9" s="215" t="s">
        <v>48</v>
      </c>
      <c r="S9" s="215"/>
      <c r="T9" s="215"/>
      <c r="U9" s="228" t="s">
        <v>22</v>
      </c>
      <c r="V9" s="224" t="s">
        <v>23</v>
      </c>
      <c r="W9" s="222" t="s">
        <v>24</v>
      </c>
      <c r="X9" s="223" t="s">
        <v>25</v>
      </c>
      <c r="Y9" s="227" t="s">
        <v>26</v>
      </c>
      <c r="Z9" s="227" t="s">
        <v>27</v>
      </c>
    </row>
    <row r="10" spans="1:26" s="20" customFormat="1" ht="39.75" customHeight="1">
      <c r="A10" s="222"/>
      <c r="B10" s="223"/>
      <c r="C10" s="225"/>
      <c r="D10" s="226"/>
      <c r="E10" s="226"/>
      <c r="F10" s="222"/>
      <c r="G10" s="226"/>
      <c r="H10" s="226"/>
      <c r="I10" s="226"/>
      <c r="J10" s="60"/>
      <c r="K10" s="226"/>
      <c r="L10" s="21" t="s">
        <v>28</v>
      </c>
      <c r="M10" s="22" t="s">
        <v>29</v>
      </c>
      <c r="N10" s="23" t="s">
        <v>30</v>
      </c>
      <c r="O10" s="21" t="s">
        <v>28</v>
      </c>
      <c r="P10" s="22" t="s">
        <v>29</v>
      </c>
      <c r="Q10" s="23" t="s">
        <v>30</v>
      </c>
      <c r="R10" s="21" t="s">
        <v>28</v>
      </c>
      <c r="S10" s="22" t="s">
        <v>29</v>
      </c>
      <c r="T10" s="23" t="s">
        <v>30</v>
      </c>
      <c r="U10" s="229"/>
      <c r="V10" s="225"/>
      <c r="W10" s="222"/>
      <c r="X10" s="223"/>
      <c r="Y10" s="227"/>
      <c r="Z10" s="227"/>
    </row>
    <row r="11" spans="1:26" s="99" customFormat="1" ht="42.75" customHeight="1">
      <c r="A11" s="92">
        <f aca="true" t="shared" si="0" ref="A11:A26">RANK(Y11,Y$11:Y$26,0)</f>
        <v>1</v>
      </c>
      <c r="B11" s="24"/>
      <c r="C11" s="72"/>
      <c r="D11" s="86" t="s">
        <v>111</v>
      </c>
      <c r="E11" s="87" t="s">
        <v>112</v>
      </c>
      <c r="F11" s="88" t="s">
        <v>8</v>
      </c>
      <c r="G11" s="78" t="s">
        <v>113</v>
      </c>
      <c r="H11" s="89" t="s">
        <v>114</v>
      </c>
      <c r="I11" s="90" t="s">
        <v>115</v>
      </c>
      <c r="J11" s="203" t="s">
        <v>42</v>
      </c>
      <c r="K11" s="84" t="s">
        <v>254</v>
      </c>
      <c r="L11" s="93">
        <v>144</v>
      </c>
      <c r="M11" s="94">
        <f aca="true" t="shared" si="1" ref="M11:M26">L11/2.2-IF($U11=1,0.5,IF($U11=2,1.5,0))</f>
        <v>65.45454545454545</v>
      </c>
      <c r="N11" s="95">
        <f aca="true" t="shared" si="2" ref="N11:N26">RANK(M11,M$11:M$26,0)</f>
        <v>1</v>
      </c>
      <c r="O11" s="93">
        <v>145</v>
      </c>
      <c r="P11" s="94">
        <f aca="true" t="shared" si="3" ref="P11:P26">O11/2.2-IF($U11=1,0.5,IF($U11=2,1.5,0))</f>
        <v>65.9090909090909</v>
      </c>
      <c r="Q11" s="95">
        <f aca="true" t="shared" si="4" ref="Q11:Q26">RANK(P11,P$11:P$26,0)</f>
        <v>1</v>
      </c>
      <c r="R11" s="93">
        <v>143.5</v>
      </c>
      <c r="S11" s="94">
        <f aca="true" t="shared" si="5" ref="S11:S26">R11/2.2-IF($U11=1,0.5,IF($U11=2,1.5,0))</f>
        <v>65.22727272727272</v>
      </c>
      <c r="T11" s="95">
        <f aca="true" t="shared" si="6" ref="T11:T26">RANK(S11,S$11:S$26,0)</f>
        <v>2</v>
      </c>
      <c r="U11" s="96"/>
      <c r="V11" s="96"/>
      <c r="W11" s="93">
        <f aca="true" t="shared" si="7" ref="W11:W26">L11+O11+R11</f>
        <v>432.5</v>
      </c>
      <c r="X11" s="97"/>
      <c r="Y11" s="94">
        <f aca="true" t="shared" si="8" ref="Y11:Y26">ROUND(SUM(M11,P11,S11)/3,3)</f>
        <v>65.53</v>
      </c>
      <c r="Z11" s="98" t="s">
        <v>46</v>
      </c>
    </row>
    <row r="12" spans="1:26" s="99" customFormat="1" ht="42.75" customHeight="1">
      <c r="A12" s="92">
        <f t="shared" si="0"/>
        <v>2</v>
      </c>
      <c r="B12" s="24"/>
      <c r="C12" s="72"/>
      <c r="D12" s="159" t="s">
        <v>126</v>
      </c>
      <c r="E12" s="174"/>
      <c r="F12" s="175" t="s">
        <v>8</v>
      </c>
      <c r="G12" s="78" t="s">
        <v>130</v>
      </c>
      <c r="H12" s="184" t="s">
        <v>164</v>
      </c>
      <c r="I12" s="90" t="s">
        <v>127</v>
      </c>
      <c r="J12" s="79" t="s">
        <v>128</v>
      </c>
      <c r="K12" s="84" t="s">
        <v>129</v>
      </c>
      <c r="L12" s="93">
        <v>140.5</v>
      </c>
      <c r="M12" s="94">
        <f t="shared" si="1"/>
        <v>63.86363636363636</v>
      </c>
      <c r="N12" s="95">
        <f t="shared" si="2"/>
        <v>4</v>
      </c>
      <c r="O12" s="93">
        <v>143</v>
      </c>
      <c r="P12" s="94">
        <f t="shared" si="3"/>
        <v>65</v>
      </c>
      <c r="Q12" s="95">
        <f t="shared" si="4"/>
        <v>2</v>
      </c>
      <c r="R12" s="93">
        <v>144</v>
      </c>
      <c r="S12" s="94">
        <f t="shared" si="5"/>
        <v>65.45454545454545</v>
      </c>
      <c r="T12" s="95">
        <f t="shared" si="6"/>
        <v>1</v>
      </c>
      <c r="U12" s="96"/>
      <c r="V12" s="96"/>
      <c r="W12" s="93">
        <f t="shared" si="7"/>
        <v>427.5</v>
      </c>
      <c r="X12" s="97"/>
      <c r="Y12" s="94">
        <f t="shared" si="8"/>
        <v>64.773</v>
      </c>
      <c r="Z12" s="98" t="s">
        <v>46</v>
      </c>
    </row>
    <row r="13" spans="1:26" s="99" customFormat="1" ht="42.75" customHeight="1">
      <c r="A13" s="92">
        <f t="shared" si="0"/>
        <v>3</v>
      </c>
      <c r="B13" s="24"/>
      <c r="C13" s="72"/>
      <c r="D13" s="85" t="s">
        <v>202</v>
      </c>
      <c r="E13" s="107" t="s">
        <v>207</v>
      </c>
      <c r="F13" s="175" t="s">
        <v>8</v>
      </c>
      <c r="G13" s="176" t="s">
        <v>203</v>
      </c>
      <c r="H13" s="174" t="s">
        <v>204</v>
      </c>
      <c r="I13" s="175" t="s">
        <v>205</v>
      </c>
      <c r="J13" s="175" t="s">
        <v>192</v>
      </c>
      <c r="K13" s="84" t="s">
        <v>206</v>
      </c>
      <c r="L13" s="93">
        <v>140.5</v>
      </c>
      <c r="M13" s="94">
        <f t="shared" si="1"/>
        <v>63.36363636363636</v>
      </c>
      <c r="N13" s="95">
        <f t="shared" si="2"/>
        <v>6</v>
      </c>
      <c r="O13" s="93">
        <v>141</v>
      </c>
      <c r="P13" s="94">
        <f t="shared" si="3"/>
        <v>63.59090909090908</v>
      </c>
      <c r="Q13" s="95">
        <f t="shared" si="4"/>
        <v>6</v>
      </c>
      <c r="R13" s="93">
        <v>142.5</v>
      </c>
      <c r="S13" s="94">
        <f t="shared" si="5"/>
        <v>64.27272727272727</v>
      </c>
      <c r="T13" s="95">
        <f t="shared" si="6"/>
        <v>4</v>
      </c>
      <c r="U13" s="96">
        <v>1</v>
      </c>
      <c r="V13" s="96"/>
      <c r="W13" s="93">
        <f t="shared" si="7"/>
        <v>424</v>
      </c>
      <c r="X13" s="97"/>
      <c r="Y13" s="94">
        <f t="shared" si="8"/>
        <v>63.742</v>
      </c>
      <c r="Z13" s="98" t="s">
        <v>46</v>
      </c>
    </row>
    <row r="14" spans="1:26" s="99" customFormat="1" ht="42.75" customHeight="1">
      <c r="A14" s="92">
        <f t="shared" si="0"/>
        <v>4</v>
      </c>
      <c r="B14" s="24"/>
      <c r="C14" s="72"/>
      <c r="D14" s="159" t="s">
        <v>239</v>
      </c>
      <c r="E14" s="174"/>
      <c r="F14" s="175" t="s">
        <v>8</v>
      </c>
      <c r="G14" s="176" t="s">
        <v>240</v>
      </c>
      <c r="H14" s="184" t="s">
        <v>164</v>
      </c>
      <c r="I14" s="175" t="s">
        <v>241</v>
      </c>
      <c r="J14" s="175" t="s">
        <v>42</v>
      </c>
      <c r="K14" s="84" t="s">
        <v>242</v>
      </c>
      <c r="L14" s="93">
        <v>137</v>
      </c>
      <c r="M14" s="94">
        <f t="shared" si="1"/>
        <v>62.272727272727266</v>
      </c>
      <c r="N14" s="95">
        <f t="shared" si="2"/>
        <v>8</v>
      </c>
      <c r="O14" s="93">
        <v>141.5</v>
      </c>
      <c r="P14" s="94">
        <f t="shared" si="3"/>
        <v>64.31818181818181</v>
      </c>
      <c r="Q14" s="95">
        <f t="shared" si="4"/>
        <v>3</v>
      </c>
      <c r="R14" s="93">
        <v>142</v>
      </c>
      <c r="S14" s="94">
        <f t="shared" si="5"/>
        <v>64.54545454545455</v>
      </c>
      <c r="T14" s="95">
        <f t="shared" si="6"/>
        <v>3</v>
      </c>
      <c r="U14" s="96"/>
      <c r="V14" s="96"/>
      <c r="W14" s="93">
        <f t="shared" si="7"/>
        <v>420.5</v>
      </c>
      <c r="X14" s="97"/>
      <c r="Y14" s="94">
        <f t="shared" si="8"/>
        <v>63.712</v>
      </c>
      <c r="Z14" s="98" t="s">
        <v>46</v>
      </c>
    </row>
    <row r="15" spans="1:26" s="99" customFormat="1" ht="42.75" customHeight="1">
      <c r="A15" s="92">
        <f t="shared" si="0"/>
        <v>5</v>
      </c>
      <c r="B15" s="24"/>
      <c r="C15" s="72"/>
      <c r="D15" s="159" t="s">
        <v>231</v>
      </c>
      <c r="E15" s="174"/>
      <c r="F15" s="175" t="s">
        <v>8</v>
      </c>
      <c r="G15" s="176" t="s">
        <v>228</v>
      </c>
      <c r="H15" s="174" t="s">
        <v>226</v>
      </c>
      <c r="I15" s="175" t="s">
        <v>227</v>
      </c>
      <c r="J15" s="175" t="s">
        <v>225</v>
      </c>
      <c r="K15" s="84" t="s">
        <v>116</v>
      </c>
      <c r="L15" s="93">
        <v>142.5</v>
      </c>
      <c r="M15" s="94">
        <f t="shared" si="1"/>
        <v>64.27272727272727</v>
      </c>
      <c r="N15" s="95">
        <f t="shared" si="2"/>
        <v>3</v>
      </c>
      <c r="O15" s="93">
        <v>139</v>
      </c>
      <c r="P15" s="94">
        <f t="shared" si="3"/>
        <v>62.68181818181818</v>
      </c>
      <c r="Q15" s="95">
        <f t="shared" si="4"/>
        <v>7</v>
      </c>
      <c r="R15" s="93">
        <v>142</v>
      </c>
      <c r="S15" s="94">
        <f t="shared" si="5"/>
        <v>64.04545454545455</v>
      </c>
      <c r="T15" s="95">
        <f t="shared" si="6"/>
        <v>5</v>
      </c>
      <c r="U15" s="96">
        <v>1</v>
      </c>
      <c r="V15" s="96"/>
      <c r="W15" s="93">
        <f t="shared" si="7"/>
        <v>423.5</v>
      </c>
      <c r="X15" s="97"/>
      <c r="Y15" s="94">
        <f t="shared" si="8"/>
        <v>63.667</v>
      </c>
      <c r="Z15" s="98" t="s">
        <v>46</v>
      </c>
    </row>
    <row r="16" spans="1:26" s="99" customFormat="1" ht="42.75" customHeight="1">
      <c r="A16" s="92">
        <f t="shared" si="0"/>
        <v>6</v>
      </c>
      <c r="B16" s="24"/>
      <c r="C16" s="72"/>
      <c r="D16" s="192" t="s">
        <v>178</v>
      </c>
      <c r="E16" s="174" t="s">
        <v>179</v>
      </c>
      <c r="F16" s="196" t="s">
        <v>8</v>
      </c>
      <c r="G16" s="176" t="s">
        <v>180</v>
      </c>
      <c r="H16" s="174" t="s">
        <v>181</v>
      </c>
      <c r="I16" s="175" t="s">
        <v>170</v>
      </c>
      <c r="J16" s="175" t="s">
        <v>170</v>
      </c>
      <c r="K16" s="84" t="s">
        <v>177</v>
      </c>
      <c r="L16" s="93">
        <v>143</v>
      </c>
      <c r="M16" s="94">
        <f t="shared" si="1"/>
        <v>64.5</v>
      </c>
      <c r="N16" s="95">
        <f t="shared" si="2"/>
        <v>2</v>
      </c>
      <c r="O16" s="93">
        <v>133</v>
      </c>
      <c r="P16" s="94">
        <f t="shared" si="3"/>
        <v>59.954545454545446</v>
      </c>
      <c r="Q16" s="95">
        <f t="shared" si="4"/>
        <v>14</v>
      </c>
      <c r="R16" s="93">
        <v>142</v>
      </c>
      <c r="S16" s="94">
        <f t="shared" si="5"/>
        <v>64.04545454545455</v>
      </c>
      <c r="T16" s="95">
        <f t="shared" si="6"/>
        <v>5</v>
      </c>
      <c r="U16" s="96">
        <v>1</v>
      </c>
      <c r="V16" s="96"/>
      <c r="W16" s="93">
        <f t="shared" si="7"/>
        <v>418</v>
      </c>
      <c r="X16" s="97"/>
      <c r="Y16" s="94">
        <f t="shared" si="8"/>
        <v>62.833</v>
      </c>
      <c r="Z16" s="98" t="s">
        <v>46</v>
      </c>
    </row>
    <row r="17" spans="1:26" s="99" customFormat="1" ht="42.75" customHeight="1">
      <c r="A17" s="92">
        <f t="shared" si="0"/>
        <v>7</v>
      </c>
      <c r="B17" s="24"/>
      <c r="C17" s="72"/>
      <c r="D17" s="159" t="s">
        <v>131</v>
      </c>
      <c r="E17" s="174"/>
      <c r="F17" s="175" t="s">
        <v>8</v>
      </c>
      <c r="G17" s="78" t="s">
        <v>130</v>
      </c>
      <c r="H17" s="184" t="s">
        <v>164</v>
      </c>
      <c r="I17" s="90" t="s">
        <v>127</v>
      </c>
      <c r="J17" s="90" t="s">
        <v>127</v>
      </c>
      <c r="K17" s="84" t="s">
        <v>129</v>
      </c>
      <c r="L17" s="93">
        <v>139.5</v>
      </c>
      <c r="M17" s="94">
        <f t="shared" si="1"/>
        <v>62.90909090909091</v>
      </c>
      <c r="N17" s="95">
        <f t="shared" si="2"/>
        <v>7</v>
      </c>
      <c r="O17" s="93">
        <v>138.5</v>
      </c>
      <c r="P17" s="94">
        <f t="shared" si="3"/>
        <v>62.454545454545446</v>
      </c>
      <c r="Q17" s="95">
        <f t="shared" si="4"/>
        <v>8</v>
      </c>
      <c r="R17" s="93">
        <v>139.5</v>
      </c>
      <c r="S17" s="94">
        <f t="shared" si="5"/>
        <v>62.90909090909091</v>
      </c>
      <c r="T17" s="95">
        <f t="shared" si="6"/>
        <v>9</v>
      </c>
      <c r="U17" s="96">
        <v>1</v>
      </c>
      <c r="V17" s="96"/>
      <c r="W17" s="93">
        <f t="shared" si="7"/>
        <v>417.5</v>
      </c>
      <c r="X17" s="97"/>
      <c r="Y17" s="94">
        <f t="shared" si="8"/>
        <v>62.758</v>
      </c>
      <c r="Z17" s="98" t="s">
        <v>46</v>
      </c>
    </row>
    <row r="18" spans="1:26" s="99" customFormat="1" ht="42.75" customHeight="1">
      <c r="A18" s="92">
        <f t="shared" si="0"/>
        <v>8</v>
      </c>
      <c r="B18" s="24"/>
      <c r="C18" s="72"/>
      <c r="D18" s="182" t="s">
        <v>194</v>
      </c>
      <c r="E18" s="112" t="s">
        <v>195</v>
      </c>
      <c r="F18" s="175" t="s">
        <v>8</v>
      </c>
      <c r="G18" s="176" t="s">
        <v>199</v>
      </c>
      <c r="H18" s="174" t="s">
        <v>200</v>
      </c>
      <c r="I18" s="175" t="s">
        <v>192</v>
      </c>
      <c r="J18" s="175" t="s">
        <v>192</v>
      </c>
      <c r="K18" s="84" t="s">
        <v>201</v>
      </c>
      <c r="L18" s="93">
        <v>133.5</v>
      </c>
      <c r="M18" s="94">
        <f t="shared" si="1"/>
        <v>60.68181818181818</v>
      </c>
      <c r="N18" s="95">
        <f t="shared" si="2"/>
        <v>11</v>
      </c>
      <c r="O18" s="93">
        <v>140</v>
      </c>
      <c r="P18" s="94">
        <f t="shared" si="3"/>
        <v>63.63636363636363</v>
      </c>
      <c r="Q18" s="95">
        <f t="shared" si="4"/>
        <v>5</v>
      </c>
      <c r="R18" s="93">
        <v>140</v>
      </c>
      <c r="S18" s="94">
        <f t="shared" si="5"/>
        <v>63.63636363636363</v>
      </c>
      <c r="T18" s="95">
        <f t="shared" si="6"/>
        <v>7</v>
      </c>
      <c r="U18" s="96"/>
      <c r="V18" s="96"/>
      <c r="W18" s="93">
        <f t="shared" si="7"/>
        <v>413.5</v>
      </c>
      <c r="X18" s="97"/>
      <c r="Y18" s="94">
        <f t="shared" si="8"/>
        <v>62.652</v>
      </c>
      <c r="Z18" s="98" t="s">
        <v>46</v>
      </c>
    </row>
    <row r="19" spans="1:26" s="99" customFormat="1" ht="42.75" customHeight="1">
      <c r="A19" s="92">
        <f t="shared" si="0"/>
        <v>9</v>
      </c>
      <c r="B19" s="24"/>
      <c r="C19" s="72"/>
      <c r="D19" s="159" t="s">
        <v>172</v>
      </c>
      <c r="E19" s="174" t="s">
        <v>173</v>
      </c>
      <c r="F19" s="175" t="s">
        <v>10</v>
      </c>
      <c r="G19" s="176" t="s">
        <v>174</v>
      </c>
      <c r="H19" s="174" t="s">
        <v>175</v>
      </c>
      <c r="I19" s="175" t="s">
        <v>176</v>
      </c>
      <c r="J19" s="175" t="s">
        <v>170</v>
      </c>
      <c r="K19" s="84" t="s">
        <v>177</v>
      </c>
      <c r="L19" s="93">
        <v>137.5</v>
      </c>
      <c r="M19" s="94">
        <f t="shared" si="1"/>
        <v>61.99999999999999</v>
      </c>
      <c r="N19" s="95">
        <f t="shared" si="2"/>
        <v>10</v>
      </c>
      <c r="O19" s="93">
        <v>136</v>
      </c>
      <c r="P19" s="94">
        <f t="shared" si="3"/>
        <v>61.31818181818181</v>
      </c>
      <c r="Q19" s="95">
        <f t="shared" si="4"/>
        <v>10</v>
      </c>
      <c r="R19" s="93">
        <v>141</v>
      </c>
      <c r="S19" s="94">
        <f t="shared" si="5"/>
        <v>63.59090909090908</v>
      </c>
      <c r="T19" s="95">
        <f t="shared" si="6"/>
        <v>8</v>
      </c>
      <c r="U19" s="96">
        <v>1</v>
      </c>
      <c r="V19" s="96"/>
      <c r="W19" s="93">
        <f t="shared" si="7"/>
        <v>414.5</v>
      </c>
      <c r="X19" s="97"/>
      <c r="Y19" s="94">
        <f t="shared" si="8"/>
        <v>62.303</v>
      </c>
      <c r="Z19" s="98" t="s">
        <v>46</v>
      </c>
    </row>
    <row r="20" spans="1:26" s="99" customFormat="1" ht="42.75" customHeight="1">
      <c r="A20" s="92">
        <f t="shared" si="0"/>
        <v>10</v>
      </c>
      <c r="B20" s="24"/>
      <c r="C20" s="72"/>
      <c r="D20" s="159" t="s">
        <v>121</v>
      </c>
      <c r="E20" s="174" t="s">
        <v>253</v>
      </c>
      <c r="F20" s="193" t="s">
        <v>8</v>
      </c>
      <c r="G20" s="194" t="s">
        <v>118</v>
      </c>
      <c r="H20" s="195" t="s">
        <v>119</v>
      </c>
      <c r="I20" s="79" t="s">
        <v>120</v>
      </c>
      <c r="J20" s="79" t="s">
        <v>252</v>
      </c>
      <c r="K20" s="84" t="s">
        <v>116</v>
      </c>
      <c r="L20" s="93">
        <v>136.5</v>
      </c>
      <c r="M20" s="94">
        <f t="shared" si="1"/>
        <v>62.04545454545454</v>
      </c>
      <c r="N20" s="95">
        <f t="shared" si="2"/>
        <v>9</v>
      </c>
      <c r="O20" s="93">
        <v>140.5</v>
      </c>
      <c r="P20" s="94">
        <f t="shared" si="3"/>
        <v>63.86363636363636</v>
      </c>
      <c r="Q20" s="95">
        <f t="shared" si="4"/>
        <v>4</v>
      </c>
      <c r="R20" s="93">
        <v>133</v>
      </c>
      <c r="S20" s="94">
        <f t="shared" si="5"/>
        <v>60.454545454545446</v>
      </c>
      <c r="T20" s="95">
        <f t="shared" si="6"/>
        <v>13</v>
      </c>
      <c r="U20" s="96"/>
      <c r="V20" s="96"/>
      <c r="W20" s="93">
        <f t="shared" si="7"/>
        <v>410</v>
      </c>
      <c r="X20" s="97"/>
      <c r="Y20" s="94">
        <f t="shared" si="8"/>
        <v>62.121</v>
      </c>
      <c r="Z20" s="98" t="s">
        <v>46</v>
      </c>
    </row>
    <row r="21" spans="1:26" s="99" customFormat="1" ht="42.75" customHeight="1">
      <c r="A21" s="92">
        <f t="shared" si="0"/>
        <v>11</v>
      </c>
      <c r="B21" s="24"/>
      <c r="C21" s="72"/>
      <c r="D21" s="159" t="s">
        <v>188</v>
      </c>
      <c r="E21" s="174" t="s">
        <v>189</v>
      </c>
      <c r="F21" s="175" t="s">
        <v>8</v>
      </c>
      <c r="G21" s="113" t="s">
        <v>190</v>
      </c>
      <c r="H21" s="174" t="s">
        <v>191</v>
      </c>
      <c r="I21" s="175" t="s">
        <v>192</v>
      </c>
      <c r="J21" s="175" t="s">
        <v>192</v>
      </c>
      <c r="K21" s="84" t="s">
        <v>193</v>
      </c>
      <c r="L21" s="93">
        <v>140.5</v>
      </c>
      <c r="M21" s="94">
        <f t="shared" si="1"/>
        <v>63.86363636363636</v>
      </c>
      <c r="N21" s="95">
        <f t="shared" si="2"/>
        <v>4</v>
      </c>
      <c r="O21" s="93">
        <v>132.5</v>
      </c>
      <c r="P21" s="94">
        <f t="shared" si="3"/>
        <v>60.22727272727272</v>
      </c>
      <c r="Q21" s="95">
        <f t="shared" si="4"/>
        <v>12</v>
      </c>
      <c r="R21" s="93">
        <v>136</v>
      </c>
      <c r="S21" s="94">
        <f t="shared" si="5"/>
        <v>61.81818181818181</v>
      </c>
      <c r="T21" s="95">
        <f t="shared" si="6"/>
        <v>10</v>
      </c>
      <c r="U21" s="96"/>
      <c r="V21" s="96"/>
      <c r="W21" s="93">
        <f t="shared" si="7"/>
        <v>409</v>
      </c>
      <c r="X21" s="97"/>
      <c r="Y21" s="94">
        <f t="shared" si="8"/>
        <v>61.97</v>
      </c>
      <c r="Z21" s="98" t="s">
        <v>46</v>
      </c>
    </row>
    <row r="22" spans="1:26" s="99" customFormat="1" ht="42.75" customHeight="1">
      <c r="A22" s="92">
        <f t="shared" si="0"/>
        <v>12</v>
      </c>
      <c r="B22" s="24"/>
      <c r="C22" s="72"/>
      <c r="D22" s="159" t="s">
        <v>256</v>
      </c>
      <c r="E22" s="174"/>
      <c r="F22" s="175" t="s">
        <v>8</v>
      </c>
      <c r="G22" s="176" t="s">
        <v>161</v>
      </c>
      <c r="H22" s="174" t="s">
        <v>162</v>
      </c>
      <c r="I22" s="175" t="s">
        <v>163</v>
      </c>
      <c r="J22" s="175" t="s">
        <v>154</v>
      </c>
      <c r="K22" s="84" t="s">
        <v>155</v>
      </c>
      <c r="L22" s="93">
        <v>133.5</v>
      </c>
      <c r="M22" s="94">
        <f t="shared" si="1"/>
        <v>60.68181818181818</v>
      </c>
      <c r="N22" s="95">
        <f t="shared" si="2"/>
        <v>11</v>
      </c>
      <c r="O22" s="93">
        <v>137</v>
      </c>
      <c r="P22" s="94">
        <f t="shared" si="3"/>
        <v>62.272727272727266</v>
      </c>
      <c r="Q22" s="95">
        <f t="shared" si="4"/>
        <v>9</v>
      </c>
      <c r="R22" s="93">
        <v>132</v>
      </c>
      <c r="S22" s="94">
        <f t="shared" si="5"/>
        <v>59.99999999999999</v>
      </c>
      <c r="T22" s="95">
        <f t="shared" si="6"/>
        <v>14</v>
      </c>
      <c r="U22" s="96"/>
      <c r="V22" s="96"/>
      <c r="W22" s="93">
        <f t="shared" si="7"/>
        <v>402.5</v>
      </c>
      <c r="X22" s="97"/>
      <c r="Y22" s="94">
        <f t="shared" si="8"/>
        <v>60.985</v>
      </c>
      <c r="Z22" s="98" t="s">
        <v>46</v>
      </c>
    </row>
    <row r="23" spans="1:26" s="99" customFormat="1" ht="42.75" customHeight="1">
      <c r="A23" s="92">
        <f t="shared" si="0"/>
        <v>13</v>
      </c>
      <c r="B23" s="24"/>
      <c r="C23" s="72"/>
      <c r="D23" s="159" t="s">
        <v>122</v>
      </c>
      <c r="E23" s="174"/>
      <c r="F23" s="193" t="s">
        <v>8</v>
      </c>
      <c r="G23" s="78" t="s">
        <v>113</v>
      </c>
      <c r="H23" s="89" t="s">
        <v>114</v>
      </c>
      <c r="I23" s="90" t="s">
        <v>115</v>
      </c>
      <c r="J23" s="79" t="s">
        <v>252</v>
      </c>
      <c r="K23" s="84" t="s">
        <v>116</v>
      </c>
      <c r="L23" s="93">
        <v>131</v>
      </c>
      <c r="M23" s="94">
        <f t="shared" si="1"/>
        <v>59.54545454545454</v>
      </c>
      <c r="N23" s="95">
        <f t="shared" si="2"/>
        <v>13</v>
      </c>
      <c r="O23" s="93">
        <v>132</v>
      </c>
      <c r="P23" s="94">
        <f t="shared" si="3"/>
        <v>59.99999999999999</v>
      </c>
      <c r="Q23" s="95">
        <f t="shared" si="4"/>
        <v>13</v>
      </c>
      <c r="R23" s="93">
        <v>135</v>
      </c>
      <c r="S23" s="94">
        <f t="shared" si="5"/>
        <v>61.36363636363636</v>
      </c>
      <c r="T23" s="95">
        <f t="shared" si="6"/>
        <v>11</v>
      </c>
      <c r="U23" s="96"/>
      <c r="V23" s="96"/>
      <c r="W23" s="93">
        <f t="shared" si="7"/>
        <v>398</v>
      </c>
      <c r="X23" s="97"/>
      <c r="Y23" s="94">
        <f t="shared" si="8"/>
        <v>60.303</v>
      </c>
      <c r="Z23" s="98" t="s">
        <v>46</v>
      </c>
    </row>
    <row r="24" spans="1:26" s="99" customFormat="1" ht="42.75" customHeight="1">
      <c r="A24" s="92">
        <f t="shared" si="0"/>
        <v>14</v>
      </c>
      <c r="B24" s="24"/>
      <c r="C24" s="72"/>
      <c r="D24" s="159" t="s">
        <v>131</v>
      </c>
      <c r="E24" s="174"/>
      <c r="F24" s="175" t="s">
        <v>8</v>
      </c>
      <c r="G24" s="78" t="s">
        <v>133</v>
      </c>
      <c r="H24" s="184" t="s">
        <v>164</v>
      </c>
      <c r="I24" s="90" t="s">
        <v>132</v>
      </c>
      <c r="J24" s="90" t="s">
        <v>127</v>
      </c>
      <c r="K24" s="84" t="s">
        <v>129</v>
      </c>
      <c r="L24" s="93">
        <v>129.5</v>
      </c>
      <c r="M24" s="94">
        <f t="shared" si="1"/>
        <v>57.36363636363636</v>
      </c>
      <c r="N24" s="95">
        <f t="shared" si="2"/>
        <v>14</v>
      </c>
      <c r="O24" s="93">
        <v>137.5</v>
      </c>
      <c r="P24" s="94">
        <f t="shared" si="3"/>
        <v>60.99999999999999</v>
      </c>
      <c r="Q24" s="95">
        <f t="shared" si="4"/>
        <v>11</v>
      </c>
      <c r="R24" s="93">
        <v>138</v>
      </c>
      <c r="S24" s="94">
        <f t="shared" si="5"/>
        <v>61.22727272727272</v>
      </c>
      <c r="T24" s="95">
        <f t="shared" si="6"/>
        <v>12</v>
      </c>
      <c r="U24" s="96">
        <v>2</v>
      </c>
      <c r="V24" s="96"/>
      <c r="W24" s="93">
        <f t="shared" si="7"/>
        <v>405</v>
      </c>
      <c r="X24" s="97"/>
      <c r="Y24" s="94">
        <f t="shared" si="8"/>
        <v>59.864</v>
      </c>
      <c r="Z24" s="98" t="s">
        <v>46</v>
      </c>
    </row>
    <row r="25" spans="1:26" s="99" customFormat="1" ht="42.75" customHeight="1">
      <c r="A25" s="92">
        <f t="shared" si="0"/>
        <v>15</v>
      </c>
      <c r="B25" s="24"/>
      <c r="C25" s="72"/>
      <c r="D25" s="159" t="s">
        <v>250</v>
      </c>
      <c r="E25" s="174" t="s">
        <v>251</v>
      </c>
      <c r="F25" s="175" t="s">
        <v>8</v>
      </c>
      <c r="G25" s="176" t="s">
        <v>123</v>
      </c>
      <c r="H25" s="174" t="s">
        <v>124</v>
      </c>
      <c r="I25" s="175" t="s">
        <v>125</v>
      </c>
      <c r="J25" s="175" t="s">
        <v>252</v>
      </c>
      <c r="K25" s="84" t="s">
        <v>116</v>
      </c>
      <c r="L25" s="93">
        <v>125.5</v>
      </c>
      <c r="M25" s="94">
        <f t="shared" si="1"/>
        <v>56.54545454545454</v>
      </c>
      <c r="N25" s="95">
        <f t="shared" si="2"/>
        <v>15</v>
      </c>
      <c r="O25" s="93">
        <v>122.5</v>
      </c>
      <c r="P25" s="94">
        <f t="shared" si="3"/>
        <v>55.18181818181818</v>
      </c>
      <c r="Q25" s="95">
        <f t="shared" si="4"/>
        <v>16</v>
      </c>
      <c r="R25" s="93">
        <v>131</v>
      </c>
      <c r="S25" s="94">
        <f t="shared" si="5"/>
        <v>59.04545454545454</v>
      </c>
      <c r="T25" s="95">
        <f t="shared" si="6"/>
        <v>15</v>
      </c>
      <c r="U25" s="96">
        <v>1</v>
      </c>
      <c r="V25" s="96"/>
      <c r="W25" s="93">
        <f t="shared" si="7"/>
        <v>379</v>
      </c>
      <c r="X25" s="97"/>
      <c r="Y25" s="94">
        <f t="shared" si="8"/>
        <v>56.924</v>
      </c>
      <c r="Z25" s="98" t="s">
        <v>46</v>
      </c>
    </row>
    <row r="26" spans="1:26" s="209" customFormat="1" ht="42.75" customHeight="1">
      <c r="A26" s="92">
        <f t="shared" si="0"/>
        <v>16</v>
      </c>
      <c r="B26" s="24"/>
      <c r="C26" s="72"/>
      <c r="D26" s="159" t="s">
        <v>230</v>
      </c>
      <c r="E26" s="174" t="s">
        <v>222</v>
      </c>
      <c r="F26" s="175" t="s">
        <v>8</v>
      </c>
      <c r="G26" s="176" t="s">
        <v>229</v>
      </c>
      <c r="H26" s="174" t="s">
        <v>223</v>
      </c>
      <c r="I26" s="175" t="s">
        <v>224</v>
      </c>
      <c r="J26" s="175" t="s">
        <v>225</v>
      </c>
      <c r="K26" s="84" t="s">
        <v>116</v>
      </c>
      <c r="L26" s="93">
        <v>122</v>
      </c>
      <c r="M26" s="94">
        <f t="shared" si="1"/>
        <v>53.95454545454545</v>
      </c>
      <c r="N26" s="95">
        <f t="shared" si="2"/>
        <v>16</v>
      </c>
      <c r="O26" s="93">
        <v>131</v>
      </c>
      <c r="P26" s="94">
        <f t="shared" si="3"/>
        <v>58.04545454545454</v>
      </c>
      <c r="Q26" s="95">
        <f t="shared" si="4"/>
        <v>15</v>
      </c>
      <c r="R26" s="93">
        <v>128.5</v>
      </c>
      <c r="S26" s="94">
        <f t="shared" si="5"/>
        <v>56.90909090909091</v>
      </c>
      <c r="T26" s="95">
        <f t="shared" si="6"/>
        <v>16</v>
      </c>
      <c r="U26" s="96">
        <v>2</v>
      </c>
      <c r="V26" s="96"/>
      <c r="W26" s="93">
        <f t="shared" si="7"/>
        <v>381.5</v>
      </c>
      <c r="X26" s="97"/>
      <c r="Y26" s="94">
        <f t="shared" si="8"/>
        <v>56.303</v>
      </c>
      <c r="Z26" s="98" t="s">
        <v>46</v>
      </c>
    </row>
    <row r="27" spans="1:26" s="25" customFormat="1" ht="44.25" customHeight="1">
      <c r="A27" s="26"/>
      <c r="B27" s="27"/>
      <c r="C27" s="28"/>
      <c r="D27" s="42"/>
      <c r="E27" s="3"/>
      <c r="F27" s="4"/>
      <c r="G27" s="5"/>
      <c r="H27" s="43"/>
      <c r="I27" s="44"/>
      <c r="J27" s="4"/>
      <c r="K27" s="6"/>
      <c r="L27" s="29"/>
      <c r="M27" s="30"/>
      <c r="N27" s="31"/>
      <c r="O27" s="29"/>
      <c r="P27" s="30"/>
      <c r="Q27" s="31"/>
      <c r="R27" s="29"/>
      <c r="S27" s="30"/>
      <c r="T27" s="31"/>
      <c r="U27" s="31"/>
      <c r="V27" s="31"/>
      <c r="W27" s="29"/>
      <c r="X27" s="32"/>
      <c r="Y27" s="30"/>
      <c r="Z27" s="33"/>
    </row>
    <row r="28" spans="1:26" ht="32.25" customHeight="1">
      <c r="A28" s="34"/>
      <c r="B28" s="34"/>
      <c r="C28" s="34"/>
      <c r="D28" s="34" t="s">
        <v>18</v>
      </c>
      <c r="E28" s="34"/>
      <c r="F28" s="34"/>
      <c r="G28" s="34"/>
      <c r="H28" s="34"/>
      <c r="J28" s="34"/>
      <c r="K28" s="7" t="s">
        <v>82</v>
      </c>
      <c r="L28" s="35"/>
      <c r="M28" s="36"/>
      <c r="N28" s="34"/>
      <c r="O28" s="37"/>
      <c r="P28" s="38"/>
      <c r="Q28" s="34"/>
      <c r="R28" s="37"/>
      <c r="S28" s="38"/>
      <c r="T28" s="34"/>
      <c r="U28" s="34"/>
      <c r="V28" s="34"/>
      <c r="W28" s="34"/>
      <c r="X28" s="34"/>
      <c r="Y28" s="38"/>
      <c r="Z28" s="34"/>
    </row>
    <row r="29" spans="1:26" ht="12" customHeight="1">
      <c r="A29" s="34"/>
      <c r="B29" s="34"/>
      <c r="C29" s="34"/>
      <c r="D29" s="34"/>
      <c r="E29" s="34"/>
      <c r="F29" s="34"/>
      <c r="G29" s="34"/>
      <c r="H29" s="34"/>
      <c r="J29" s="34"/>
      <c r="K29" s="7"/>
      <c r="L29" s="35"/>
      <c r="M29" s="36"/>
      <c r="N29" s="34"/>
      <c r="O29" s="37"/>
      <c r="P29" s="38"/>
      <c r="Q29" s="34"/>
      <c r="R29" s="37"/>
      <c r="S29" s="38"/>
      <c r="T29" s="34"/>
      <c r="U29" s="34"/>
      <c r="V29" s="34"/>
      <c r="W29" s="34"/>
      <c r="X29" s="34"/>
      <c r="Y29" s="38"/>
      <c r="Z29" s="34"/>
    </row>
    <row r="30" spans="1:26" ht="32.25" customHeight="1">
      <c r="A30" s="34"/>
      <c r="B30" s="34"/>
      <c r="C30" s="34"/>
      <c r="D30" s="34" t="s">
        <v>11</v>
      </c>
      <c r="E30" s="34"/>
      <c r="F30" s="34"/>
      <c r="G30" s="34"/>
      <c r="H30" s="34"/>
      <c r="J30" s="34"/>
      <c r="K30" s="7" t="s">
        <v>52</v>
      </c>
      <c r="L30" s="35"/>
      <c r="M30" s="39"/>
      <c r="O30" s="37"/>
      <c r="P30" s="38"/>
      <c r="Q30" s="34"/>
      <c r="R30" s="37"/>
      <c r="S30" s="38"/>
      <c r="T30" s="34"/>
      <c r="U30" s="34"/>
      <c r="V30" s="34"/>
      <c r="W30" s="34"/>
      <c r="X30" s="34"/>
      <c r="Y30" s="38"/>
      <c r="Z30" s="34"/>
    </row>
    <row r="31" spans="11:25" s="45" customFormat="1" ht="9.75" customHeight="1">
      <c r="K31" s="7"/>
      <c r="L31" s="48"/>
      <c r="M31" s="47"/>
      <c r="O31" s="48"/>
      <c r="P31" s="47"/>
      <c r="R31" s="48"/>
      <c r="S31" s="47"/>
      <c r="Y31" s="47"/>
    </row>
    <row r="32" spans="4:11" ht="32.25" customHeight="1">
      <c r="D32" s="46" t="s">
        <v>49</v>
      </c>
      <c r="K32" s="7" t="s">
        <v>75</v>
      </c>
    </row>
    <row r="33" ht="12.75">
      <c r="D33" s="46"/>
    </row>
  </sheetData>
  <sheetProtection/>
  <protectedRanges>
    <protectedRange sqref="K13" name="Диапазон1_3_1_1_3_11_1_1_3_1_3_1_1_1_1_3_2_1_1_6_3"/>
    <protectedRange sqref="K14" name="Диапазон1_3_1_1_3_11_1_1_3_1_3_1_1_1_1_3_2_1_1_6"/>
  </protectedRanges>
  <mergeCells count="25">
    <mergeCell ref="B9:B10"/>
    <mergeCell ref="C9:C10"/>
    <mergeCell ref="D9:D10"/>
    <mergeCell ref="E9:E10"/>
    <mergeCell ref="L9:N9"/>
    <mergeCell ref="R9:T9"/>
    <mergeCell ref="U9:U10"/>
    <mergeCell ref="V9:V10"/>
    <mergeCell ref="W9:W10"/>
    <mergeCell ref="A1:Z1"/>
    <mergeCell ref="A2:Z2"/>
    <mergeCell ref="A3:Z3"/>
    <mergeCell ref="A4:Z4"/>
    <mergeCell ref="F9:F10"/>
    <mergeCell ref="G9:G10"/>
    <mergeCell ref="H9:H10"/>
    <mergeCell ref="I9:I10"/>
    <mergeCell ref="A5:Z5"/>
    <mergeCell ref="Y9:Y10"/>
    <mergeCell ref="Z9:Z10"/>
    <mergeCell ref="O9:Q9"/>
    <mergeCell ref="A6:Z6"/>
    <mergeCell ref="A9:A10"/>
    <mergeCell ref="X9:X10"/>
    <mergeCell ref="K9:K10"/>
  </mergeCells>
  <printOptions/>
  <pageMargins left="0.2755905511811024" right="0.15748031496062992" top="0.48" bottom="0.5905511811023623" header="0.15748031496062992" footer="0.15748031496062992"/>
  <pageSetup fitToHeight="2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view="pageBreakPreview" zoomScale="75" zoomScaleNormal="60" zoomScaleSheetLayoutView="75" zoomScalePageLayoutView="0" workbookViewId="0" topLeftCell="A1">
      <selection activeCell="I25" sqref="I25"/>
    </sheetView>
  </sheetViews>
  <sheetFormatPr defaultColWidth="9.140625" defaultRowHeight="12.75"/>
  <cols>
    <col min="1" max="1" width="5.57421875" style="8" customWidth="1"/>
    <col min="2" max="3" width="4.7109375" style="8" hidden="1" customWidth="1"/>
    <col min="4" max="4" width="19.00390625" style="8" customWidth="1"/>
    <col min="5" max="5" width="10.421875" style="8" customWidth="1"/>
    <col min="6" max="6" width="4.7109375" style="8" customWidth="1"/>
    <col min="7" max="7" width="35.28125" style="8" customWidth="1"/>
    <col min="8" max="8" width="13.421875" style="8" customWidth="1"/>
    <col min="9" max="9" width="16.57421875" style="8" customWidth="1"/>
    <col min="10" max="10" width="12.7109375" style="8" hidden="1" customWidth="1"/>
    <col min="11" max="11" width="23.8515625" style="8" customWidth="1"/>
    <col min="12" max="12" width="6.28125" style="40" customWidth="1"/>
    <col min="13" max="13" width="10.57421875" style="41" customWidth="1"/>
    <col min="14" max="14" width="6.8515625" style="8" customWidth="1"/>
    <col min="15" max="15" width="6.8515625" style="40" customWidth="1"/>
    <col min="16" max="16" width="6.8515625" style="41" customWidth="1"/>
    <col min="17" max="17" width="6.8515625" style="8" customWidth="1"/>
    <col min="18" max="18" width="6.8515625" style="40" customWidth="1"/>
    <col min="19" max="19" width="8.7109375" style="41" customWidth="1"/>
    <col min="20" max="20" width="10.57421875" style="8" customWidth="1"/>
    <col min="21" max="21" width="5.7109375" style="8" customWidth="1"/>
    <col min="22" max="23" width="4.421875" style="8" customWidth="1"/>
    <col min="24" max="24" width="4.421875" style="8" hidden="1" customWidth="1"/>
    <col min="25" max="25" width="4.421875" style="41" hidden="1" customWidth="1"/>
    <col min="26" max="26" width="8.00390625" style="8" customWidth="1"/>
    <col min="27" max="16384" width="9.140625" style="8" customWidth="1"/>
  </cols>
  <sheetData>
    <row r="1" spans="1:27" ht="61.5" customHeight="1">
      <c r="A1" s="233" t="s">
        <v>85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</row>
    <row r="2" spans="1:27" ht="18" customHeight="1">
      <c r="A2" s="236" t="s">
        <v>244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</row>
    <row r="3" spans="1:27" s="9" customFormat="1" ht="15.75" customHeight="1">
      <c r="A3" s="218" t="s">
        <v>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</row>
    <row r="4" spans="1:27" s="10" customFormat="1" ht="15.75" customHeight="1">
      <c r="A4" s="219" t="s">
        <v>31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</row>
    <row r="5" spans="1:27" s="11" customFormat="1" ht="24" customHeight="1">
      <c r="A5" s="230" t="s">
        <v>243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</row>
    <row r="6" spans="1:27" s="160" customFormat="1" ht="18.75" customHeight="1">
      <c r="A6" s="232" t="s">
        <v>257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</row>
    <row r="7" spans="1:26" ht="3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" customHeight="1">
      <c r="A8" s="101" t="s">
        <v>87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/>
      <c r="Z8" s="71" t="s">
        <v>88</v>
      </c>
    </row>
    <row r="9" spans="1:27" ht="19.5" customHeight="1">
      <c r="A9" s="235" t="s">
        <v>30</v>
      </c>
      <c r="B9" s="237" t="s">
        <v>136</v>
      </c>
      <c r="C9" s="238" t="s">
        <v>14</v>
      </c>
      <c r="D9" s="241" t="s">
        <v>16</v>
      </c>
      <c r="E9" s="241" t="s">
        <v>3</v>
      </c>
      <c r="F9" s="235" t="s">
        <v>15</v>
      </c>
      <c r="G9" s="241" t="s">
        <v>17</v>
      </c>
      <c r="H9" s="241" t="s">
        <v>3</v>
      </c>
      <c r="I9" s="241" t="s">
        <v>4</v>
      </c>
      <c r="J9" s="161"/>
      <c r="K9" s="241" t="s">
        <v>6</v>
      </c>
      <c r="L9" s="243" t="s">
        <v>71</v>
      </c>
      <c r="M9" s="243"/>
      <c r="N9" s="243"/>
      <c r="O9" s="244" t="s">
        <v>232</v>
      </c>
      <c r="P9" s="245"/>
      <c r="Q9" s="245"/>
      <c r="R9" s="245"/>
      <c r="S9" s="245"/>
      <c r="T9" s="245"/>
      <c r="U9" s="246"/>
      <c r="V9" s="237" t="s">
        <v>22</v>
      </c>
      <c r="W9" s="248" t="s">
        <v>23</v>
      </c>
      <c r="X9" s="235"/>
      <c r="Y9" s="237" t="s">
        <v>137</v>
      </c>
      <c r="Z9" s="242" t="s">
        <v>26</v>
      </c>
      <c r="AA9" s="242" t="s">
        <v>27</v>
      </c>
    </row>
    <row r="10" spans="1:27" ht="19.5" customHeight="1">
      <c r="A10" s="235"/>
      <c r="B10" s="237"/>
      <c r="C10" s="239"/>
      <c r="D10" s="241"/>
      <c r="E10" s="241"/>
      <c r="F10" s="235"/>
      <c r="G10" s="241"/>
      <c r="H10" s="241"/>
      <c r="I10" s="241"/>
      <c r="J10" s="161"/>
      <c r="K10" s="241"/>
      <c r="L10" s="243" t="s">
        <v>138</v>
      </c>
      <c r="M10" s="243"/>
      <c r="N10" s="243"/>
      <c r="O10" s="244" t="s">
        <v>139</v>
      </c>
      <c r="P10" s="245"/>
      <c r="Q10" s="245"/>
      <c r="R10" s="245"/>
      <c r="S10" s="245"/>
      <c r="T10" s="245"/>
      <c r="U10" s="246"/>
      <c r="V10" s="247"/>
      <c r="W10" s="239"/>
      <c r="X10" s="235"/>
      <c r="Y10" s="237"/>
      <c r="Z10" s="242"/>
      <c r="AA10" s="242"/>
    </row>
    <row r="11" spans="1:27" ht="69" customHeight="1">
      <c r="A11" s="235"/>
      <c r="B11" s="237"/>
      <c r="C11" s="240"/>
      <c r="D11" s="241"/>
      <c r="E11" s="241"/>
      <c r="F11" s="235"/>
      <c r="G11" s="241"/>
      <c r="H11" s="241"/>
      <c r="I11" s="241"/>
      <c r="J11" s="161"/>
      <c r="K11" s="241"/>
      <c r="L11" s="162" t="s">
        <v>28</v>
      </c>
      <c r="M11" s="163" t="s">
        <v>29</v>
      </c>
      <c r="N11" s="162" t="s">
        <v>30</v>
      </c>
      <c r="O11" s="164" t="s">
        <v>140</v>
      </c>
      <c r="P11" s="164" t="s">
        <v>141</v>
      </c>
      <c r="Q11" s="164" t="s">
        <v>142</v>
      </c>
      <c r="R11" s="164" t="s">
        <v>143</v>
      </c>
      <c r="S11" s="163" t="s">
        <v>28</v>
      </c>
      <c r="T11" s="162" t="s">
        <v>29</v>
      </c>
      <c r="U11" s="162" t="s">
        <v>30</v>
      </c>
      <c r="V11" s="237"/>
      <c r="W11" s="249"/>
      <c r="X11" s="235"/>
      <c r="Y11" s="237"/>
      <c r="Z11" s="242"/>
      <c r="AA11" s="242"/>
    </row>
    <row r="12" spans="1:27" s="172" customFormat="1" ht="42" customHeight="1">
      <c r="A12" s="165">
        <f aca="true" t="shared" si="0" ref="A12:A21">RANK(Z12,Z$12:Z$21,0)</f>
        <v>1</v>
      </c>
      <c r="B12" s="166"/>
      <c r="C12" s="72"/>
      <c r="D12" s="182" t="s">
        <v>159</v>
      </c>
      <c r="E12" s="112" t="s">
        <v>160</v>
      </c>
      <c r="F12" s="83">
        <v>1</v>
      </c>
      <c r="G12" s="197" t="s">
        <v>255</v>
      </c>
      <c r="H12" s="184" t="s">
        <v>164</v>
      </c>
      <c r="I12" s="83" t="s">
        <v>154</v>
      </c>
      <c r="J12" s="183" t="s">
        <v>154</v>
      </c>
      <c r="K12" s="181" t="s">
        <v>158</v>
      </c>
      <c r="L12" s="167">
        <v>150</v>
      </c>
      <c r="M12" s="168">
        <f aca="true" t="shared" si="1" ref="M12:M21">L12/2.2</f>
        <v>68.18181818181817</v>
      </c>
      <c r="N12" s="95">
        <f aca="true" t="shared" si="2" ref="N12:N21">RANK(M12,M$12:M$21,0)</f>
        <v>1</v>
      </c>
      <c r="O12" s="169">
        <v>7</v>
      </c>
      <c r="P12" s="169">
        <v>6.4</v>
      </c>
      <c r="Q12" s="169">
        <v>7</v>
      </c>
      <c r="R12" s="169">
        <v>6.8</v>
      </c>
      <c r="S12" s="167">
        <f aca="true" t="shared" si="3" ref="S12:S21">O12+P12+Q12+R12</f>
        <v>27.2</v>
      </c>
      <c r="T12" s="168">
        <f aca="true" t="shared" si="4" ref="T12:T21">S12/0.4</f>
        <v>68</v>
      </c>
      <c r="U12" s="95">
        <f aca="true" t="shared" si="5" ref="U12:U21">RANK(T12,T$12:T$21,0)</f>
        <v>1</v>
      </c>
      <c r="V12" s="170"/>
      <c r="W12" s="170"/>
      <c r="X12" s="171"/>
      <c r="Y12" s="171"/>
      <c r="Z12" s="168">
        <f aca="true" t="shared" si="6" ref="Z12:Z21">(M12+T12)/2-IF($V12=1,0.5,IF($V12=2,1.5,0))</f>
        <v>68.0909090909091</v>
      </c>
      <c r="AA12" s="210" t="s">
        <v>10</v>
      </c>
    </row>
    <row r="13" spans="1:27" s="172" customFormat="1" ht="42" customHeight="1">
      <c r="A13" s="165">
        <f t="shared" si="0"/>
        <v>2</v>
      </c>
      <c r="B13" s="166"/>
      <c r="C13" s="72"/>
      <c r="D13" s="104" t="s">
        <v>61</v>
      </c>
      <c r="E13" s="105" t="s">
        <v>62</v>
      </c>
      <c r="F13" s="175">
        <v>2</v>
      </c>
      <c r="G13" s="113" t="s">
        <v>258</v>
      </c>
      <c r="H13" s="89" t="s">
        <v>100</v>
      </c>
      <c r="I13" s="84" t="s">
        <v>102</v>
      </c>
      <c r="J13" s="91" t="s">
        <v>60</v>
      </c>
      <c r="K13" s="103" t="s">
        <v>98</v>
      </c>
      <c r="L13" s="167">
        <v>144.5</v>
      </c>
      <c r="M13" s="168">
        <f t="shared" si="1"/>
        <v>65.68181818181817</v>
      </c>
      <c r="N13" s="95">
        <f t="shared" si="2"/>
        <v>2</v>
      </c>
      <c r="O13" s="169">
        <v>6.6</v>
      </c>
      <c r="P13" s="169">
        <v>6.5</v>
      </c>
      <c r="Q13" s="169">
        <v>6.6</v>
      </c>
      <c r="R13" s="169">
        <v>6.8</v>
      </c>
      <c r="S13" s="167">
        <f t="shared" si="3"/>
        <v>26.5</v>
      </c>
      <c r="T13" s="168">
        <f t="shared" si="4"/>
        <v>66.25</v>
      </c>
      <c r="U13" s="95">
        <f t="shared" si="5"/>
        <v>4</v>
      </c>
      <c r="V13" s="170"/>
      <c r="W13" s="170"/>
      <c r="X13" s="171"/>
      <c r="Y13" s="171"/>
      <c r="Z13" s="168">
        <f t="shared" si="6"/>
        <v>65.9659090909091</v>
      </c>
      <c r="AA13" s="210" t="s">
        <v>10</v>
      </c>
    </row>
    <row r="14" spans="1:27" s="172" customFormat="1" ht="42" customHeight="1">
      <c r="A14" s="165">
        <f t="shared" si="0"/>
        <v>3</v>
      </c>
      <c r="B14" s="166"/>
      <c r="C14" s="72"/>
      <c r="D14" s="149" t="s">
        <v>210</v>
      </c>
      <c r="E14" s="174" t="s">
        <v>211</v>
      </c>
      <c r="F14" s="175">
        <v>3</v>
      </c>
      <c r="G14" s="176" t="s">
        <v>221</v>
      </c>
      <c r="H14" s="150" t="s">
        <v>212</v>
      </c>
      <c r="I14" s="151" t="s">
        <v>192</v>
      </c>
      <c r="J14" s="151" t="s">
        <v>192</v>
      </c>
      <c r="K14" s="154" t="s">
        <v>206</v>
      </c>
      <c r="L14" s="167">
        <v>144</v>
      </c>
      <c r="M14" s="168">
        <f t="shared" si="1"/>
        <v>65.45454545454545</v>
      </c>
      <c r="N14" s="95">
        <f t="shared" si="2"/>
        <v>3</v>
      </c>
      <c r="O14" s="169">
        <v>6.5</v>
      </c>
      <c r="P14" s="169">
        <v>6.5</v>
      </c>
      <c r="Q14" s="169">
        <v>6.7</v>
      </c>
      <c r="R14" s="169">
        <v>6.7</v>
      </c>
      <c r="S14" s="167">
        <f t="shared" si="3"/>
        <v>26.4</v>
      </c>
      <c r="T14" s="168">
        <f t="shared" si="4"/>
        <v>65.99999999999999</v>
      </c>
      <c r="U14" s="95">
        <f t="shared" si="5"/>
        <v>5</v>
      </c>
      <c r="V14" s="170"/>
      <c r="W14" s="170"/>
      <c r="X14" s="171"/>
      <c r="Y14" s="171"/>
      <c r="Z14" s="168">
        <f t="shared" si="6"/>
        <v>65.72727272727272</v>
      </c>
      <c r="AA14" s="210" t="s">
        <v>10</v>
      </c>
    </row>
    <row r="15" spans="1:27" s="172" customFormat="1" ht="42" customHeight="1">
      <c r="A15" s="165">
        <f t="shared" si="0"/>
        <v>4</v>
      </c>
      <c r="B15" s="166"/>
      <c r="C15" s="72"/>
      <c r="D15" s="85" t="s">
        <v>76</v>
      </c>
      <c r="E15" s="107" t="s">
        <v>65</v>
      </c>
      <c r="F15" s="108">
        <v>3</v>
      </c>
      <c r="G15" s="102" t="s">
        <v>77</v>
      </c>
      <c r="H15" s="109" t="s">
        <v>63</v>
      </c>
      <c r="I15" s="110" t="s">
        <v>64</v>
      </c>
      <c r="J15" s="84" t="s">
        <v>66</v>
      </c>
      <c r="K15" s="103" t="s">
        <v>70</v>
      </c>
      <c r="L15" s="167">
        <v>140.5</v>
      </c>
      <c r="M15" s="168">
        <f t="shared" si="1"/>
        <v>63.86363636363636</v>
      </c>
      <c r="N15" s="95">
        <f t="shared" si="2"/>
        <v>4</v>
      </c>
      <c r="O15" s="169">
        <v>6.7</v>
      </c>
      <c r="P15" s="169">
        <v>6.7</v>
      </c>
      <c r="Q15" s="169">
        <v>6.5</v>
      </c>
      <c r="R15" s="169">
        <v>6.8</v>
      </c>
      <c r="S15" s="167">
        <f t="shared" si="3"/>
        <v>26.7</v>
      </c>
      <c r="T15" s="168">
        <f t="shared" si="4"/>
        <v>66.75</v>
      </c>
      <c r="U15" s="95">
        <f t="shared" si="5"/>
        <v>2</v>
      </c>
      <c r="V15" s="170"/>
      <c r="W15" s="170"/>
      <c r="X15" s="171"/>
      <c r="Y15" s="171"/>
      <c r="Z15" s="168">
        <f t="shared" si="6"/>
        <v>65.30681818181819</v>
      </c>
      <c r="AA15" s="210" t="s">
        <v>10</v>
      </c>
    </row>
    <row r="16" spans="1:27" s="172" customFormat="1" ht="42" customHeight="1">
      <c r="A16" s="165">
        <f t="shared" si="0"/>
        <v>5</v>
      </c>
      <c r="B16" s="166"/>
      <c r="C16" s="72"/>
      <c r="D16" s="104" t="s">
        <v>103</v>
      </c>
      <c r="E16" s="105"/>
      <c r="F16" s="175" t="s">
        <v>8</v>
      </c>
      <c r="G16" s="113" t="s">
        <v>101</v>
      </c>
      <c r="H16" s="89" t="s">
        <v>100</v>
      </c>
      <c r="I16" s="84" t="s">
        <v>102</v>
      </c>
      <c r="J16" s="91" t="s">
        <v>60</v>
      </c>
      <c r="K16" s="103" t="s">
        <v>98</v>
      </c>
      <c r="L16" s="167">
        <v>137.5</v>
      </c>
      <c r="M16" s="168">
        <f t="shared" si="1"/>
        <v>62.49999999999999</v>
      </c>
      <c r="N16" s="95">
        <f t="shared" si="2"/>
        <v>6</v>
      </c>
      <c r="O16" s="169">
        <v>6.8</v>
      </c>
      <c r="P16" s="169">
        <v>6.5</v>
      </c>
      <c r="Q16" s="169">
        <v>6.7</v>
      </c>
      <c r="R16" s="169">
        <v>6.7</v>
      </c>
      <c r="S16" s="167">
        <f t="shared" si="3"/>
        <v>26.7</v>
      </c>
      <c r="T16" s="168">
        <f t="shared" si="4"/>
        <v>66.75</v>
      </c>
      <c r="U16" s="95">
        <f t="shared" si="5"/>
        <v>2</v>
      </c>
      <c r="V16" s="170">
        <v>1</v>
      </c>
      <c r="W16" s="170"/>
      <c r="X16" s="171"/>
      <c r="Y16" s="171"/>
      <c r="Z16" s="168">
        <f t="shared" si="6"/>
        <v>64.125</v>
      </c>
      <c r="AA16" s="210" t="s">
        <v>10</v>
      </c>
    </row>
    <row r="17" spans="1:27" s="172" customFormat="1" ht="42" customHeight="1">
      <c r="A17" s="165">
        <f t="shared" si="0"/>
        <v>6</v>
      </c>
      <c r="B17" s="166"/>
      <c r="C17" s="72"/>
      <c r="D17" s="149" t="s">
        <v>213</v>
      </c>
      <c r="E17" s="174" t="s">
        <v>214</v>
      </c>
      <c r="F17" s="175" t="s">
        <v>58</v>
      </c>
      <c r="G17" s="176" t="s">
        <v>217</v>
      </c>
      <c r="H17" s="150" t="s">
        <v>218</v>
      </c>
      <c r="I17" s="151" t="s">
        <v>192</v>
      </c>
      <c r="J17" s="151" t="s">
        <v>215</v>
      </c>
      <c r="K17" s="154" t="s">
        <v>216</v>
      </c>
      <c r="L17" s="167">
        <v>139</v>
      </c>
      <c r="M17" s="168">
        <f t="shared" si="1"/>
        <v>63.18181818181818</v>
      </c>
      <c r="N17" s="95">
        <f t="shared" si="2"/>
        <v>5</v>
      </c>
      <c r="O17" s="169">
        <v>6.3</v>
      </c>
      <c r="P17" s="169">
        <v>6.4</v>
      </c>
      <c r="Q17" s="169">
        <v>6.5</v>
      </c>
      <c r="R17" s="169">
        <v>6.5</v>
      </c>
      <c r="S17" s="167">
        <f t="shared" si="3"/>
        <v>25.7</v>
      </c>
      <c r="T17" s="168">
        <f t="shared" si="4"/>
        <v>64.25</v>
      </c>
      <c r="U17" s="95">
        <f t="shared" si="5"/>
        <v>8</v>
      </c>
      <c r="V17" s="170"/>
      <c r="W17" s="170"/>
      <c r="X17" s="171"/>
      <c r="Y17" s="171"/>
      <c r="Z17" s="168">
        <f t="shared" si="6"/>
        <v>63.71590909090909</v>
      </c>
      <c r="AA17" s="210" t="s">
        <v>10</v>
      </c>
    </row>
    <row r="18" spans="1:27" s="172" customFormat="1" ht="42" customHeight="1">
      <c r="A18" s="165">
        <f t="shared" si="0"/>
        <v>7</v>
      </c>
      <c r="B18" s="166"/>
      <c r="C18" s="72"/>
      <c r="D18" s="80" t="s">
        <v>78</v>
      </c>
      <c r="E18" s="81" t="s">
        <v>96</v>
      </c>
      <c r="F18" s="111" t="s">
        <v>8</v>
      </c>
      <c r="G18" s="78" t="s">
        <v>79</v>
      </c>
      <c r="H18" s="89" t="s">
        <v>97</v>
      </c>
      <c r="I18" s="84" t="s">
        <v>81</v>
      </c>
      <c r="J18" s="84" t="s">
        <v>66</v>
      </c>
      <c r="K18" s="103" t="s">
        <v>70</v>
      </c>
      <c r="L18" s="167">
        <v>136</v>
      </c>
      <c r="M18" s="168">
        <f t="shared" si="1"/>
        <v>61.81818181818181</v>
      </c>
      <c r="N18" s="95">
        <f t="shared" si="2"/>
        <v>7</v>
      </c>
      <c r="O18" s="169">
        <v>6.9</v>
      </c>
      <c r="P18" s="169">
        <v>6.3</v>
      </c>
      <c r="Q18" s="169">
        <v>6.4</v>
      </c>
      <c r="R18" s="169">
        <v>6.4</v>
      </c>
      <c r="S18" s="167">
        <f t="shared" si="3"/>
        <v>26</v>
      </c>
      <c r="T18" s="168">
        <f t="shared" si="4"/>
        <v>65</v>
      </c>
      <c r="U18" s="95">
        <f t="shared" si="5"/>
        <v>6</v>
      </c>
      <c r="V18" s="170"/>
      <c r="W18" s="170"/>
      <c r="X18" s="171"/>
      <c r="Y18" s="171"/>
      <c r="Z18" s="168">
        <f t="shared" si="6"/>
        <v>63.40909090909091</v>
      </c>
      <c r="AA18" s="210" t="s">
        <v>10</v>
      </c>
    </row>
    <row r="19" spans="1:27" s="172" customFormat="1" ht="42" customHeight="1">
      <c r="A19" s="165">
        <f t="shared" si="0"/>
        <v>8</v>
      </c>
      <c r="B19" s="166"/>
      <c r="C19" s="72"/>
      <c r="D19" s="85" t="s">
        <v>107</v>
      </c>
      <c r="E19" s="107" t="s">
        <v>108</v>
      </c>
      <c r="F19" s="106" t="s">
        <v>8</v>
      </c>
      <c r="G19" s="138" t="s">
        <v>104</v>
      </c>
      <c r="H19" s="112" t="s">
        <v>105</v>
      </c>
      <c r="I19" s="84" t="s">
        <v>69</v>
      </c>
      <c r="J19" s="110" t="s">
        <v>68</v>
      </c>
      <c r="K19" s="137" t="s">
        <v>106</v>
      </c>
      <c r="L19" s="167">
        <v>136</v>
      </c>
      <c r="M19" s="168">
        <f t="shared" si="1"/>
        <v>61.81818181818181</v>
      </c>
      <c r="N19" s="95">
        <f t="shared" si="2"/>
        <v>7</v>
      </c>
      <c r="O19" s="169">
        <v>6.4</v>
      </c>
      <c r="P19" s="169">
        <v>6.4</v>
      </c>
      <c r="Q19" s="169">
        <v>6.5</v>
      </c>
      <c r="R19" s="169">
        <v>6.5</v>
      </c>
      <c r="S19" s="167">
        <f t="shared" si="3"/>
        <v>25.8</v>
      </c>
      <c r="T19" s="168">
        <f t="shared" si="4"/>
        <v>64.5</v>
      </c>
      <c r="U19" s="95">
        <f t="shared" si="5"/>
        <v>7</v>
      </c>
      <c r="V19" s="170">
        <v>1</v>
      </c>
      <c r="W19" s="170"/>
      <c r="X19" s="171"/>
      <c r="Y19" s="171"/>
      <c r="Z19" s="168">
        <f t="shared" si="6"/>
        <v>62.65909090909091</v>
      </c>
      <c r="AA19" s="210" t="s">
        <v>9</v>
      </c>
    </row>
    <row r="20" spans="1:27" s="172" customFormat="1" ht="42" customHeight="1">
      <c r="A20" s="165">
        <f t="shared" si="0"/>
        <v>9</v>
      </c>
      <c r="B20" s="166"/>
      <c r="C20" s="72"/>
      <c r="D20" s="85" t="s">
        <v>76</v>
      </c>
      <c r="E20" s="107" t="s">
        <v>65</v>
      </c>
      <c r="F20" s="108">
        <v>3</v>
      </c>
      <c r="G20" s="102" t="s">
        <v>95</v>
      </c>
      <c r="H20" s="184" t="s">
        <v>164</v>
      </c>
      <c r="I20" s="84" t="s">
        <v>67</v>
      </c>
      <c r="J20" s="84" t="s">
        <v>66</v>
      </c>
      <c r="K20" s="103" t="s">
        <v>70</v>
      </c>
      <c r="L20" s="167">
        <v>134.5</v>
      </c>
      <c r="M20" s="168">
        <f t="shared" si="1"/>
        <v>61.13636363636363</v>
      </c>
      <c r="N20" s="95">
        <f t="shared" si="2"/>
        <v>9</v>
      </c>
      <c r="O20" s="169">
        <v>6.7</v>
      </c>
      <c r="P20" s="169">
        <v>6.3</v>
      </c>
      <c r="Q20" s="169">
        <v>6.2</v>
      </c>
      <c r="R20" s="169">
        <v>6.2</v>
      </c>
      <c r="S20" s="167">
        <f t="shared" si="3"/>
        <v>25.4</v>
      </c>
      <c r="T20" s="168">
        <f t="shared" si="4"/>
        <v>63.49999999999999</v>
      </c>
      <c r="U20" s="95">
        <f t="shared" si="5"/>
        <v>9</v>
      </c>
      <c r="V20" s="170"/>
      <c r="W20" s="170"/>
      <c r="X20" s="171"/>
      <c r="Y20" s="171"/>
      <c r="Z20" s="168">
        <f t="shared" si="6"/>
        <v>62.31818181818181</v>
      </c>
      <c r="AA20" s="210" t="s">
        <v>9</v>
      </c>
    </row>
    <row r="21" spans="1:27" s="173" customFormat="1" ht="42" customHeight="1">
      <c r="A21" s="165">
        <f t="shared" si="0"/>
        <v>10</v>
      </c>
      <c r="B21" s="166"/>
      <c r="C21" s="72"/>
      <c r="D21" s="85" t="s">
        <v>109</v>
      </c>
      <c r="E21" s="107" t="s">
        <v>110</v>
      </c>
      <c r="F21" s="106" t="s">
        <v>8</v>
      </c>
      <c r="G21" s="138" t="s">
        <v>104</v>
      </c>
      <c r="H21" s="112" t="s">
        <v>105</v>
      </c>
      <c r="I21" s="84" t="s">
        <v>69</v>
      </c>
      <c r="J21" s="110" t="s">
        <v>68</v>
      </c>
      <c r="K21" s="137" t="s">
        <v>106</v>
      </c>
      <c r="L21" s="167">
        <v>131</v>
      </c>
      <c r="M21" s="168">
        <f t="shared" si="1"/>
        <v>59.54545454545454</v>
      </c>
      <c r="N21" s="95">
        <f t="shared" si="2"/>
        <v>10</v>
      </c>
      <c r="O21" s="169">
        <v>6.2</v>
      </c>
      <c r="P21" s="169">
        <v>6.2</v>
      </c>
      <c r="Q21" s="169">
        <v>6.3</v>
      </c>
      <c r="R21" s="169">
        <v>6.4</v>
      </c>
      <c r="S21" s="167">
        <f t="shared" si="3"/>
        <v>25.1</v>
      </c>
      <c r="T21" s="168">
        <f t="shared" si="4"/>
        <v>62.75</v>
      </c>
      <c r="U21" s="95">
        <f t="shared" si="5"/>
        <v>10</v>
      </c>
      <c r="V21" s="170"/>
      <c r="W21" s="170"/>
      <c r="X21" s="171"/>
      <c r="Y21" s="171"/>
      <c r="Z21" s="168">
        <f t="shared" si="6"/>
        <v>61.147727272727266</v>
      </c>
      <c r="AA21" s="210" t="s">
        <v>58</v>
      </c>
    </row>
    <row r="22" spans="1:26" s="25" customFormat="1" ht="32.25" customHeight="1">
      <c r="A22" s="26"/>
      <c r="B22" s="27"/>
      <c r="C22" s="28"/>
      <c r="D22" s="42"/>
      <c r="E22" s="3"/>
      <c r="F22" s="4"/>
      <c r="G22" s="5"/>
      <c r="H22" s="43"/>
      <c r="I22" s="44"/>
      <c r="J22" s="4"/>
      <c r="K22" s="6"/>
      <c r="L22" s="29"/>
      <c r="M22" s="30"/>
      <c r="N22" s="31"/>
      <c r="O22" s="29"/>
      <c r="P22" s="30"/>
      <c r="Q22" s="31"/>
      <c r="R22" s="29"/>
      <c r="S22" s="30"/>
      <c r="T22" s="31"/>
      <c r="U22" s="31"/>
      <c r="V22" s="31"/>
      <c r="W22" s="29"/>
      <c r="X22" s="32"/>
      <c r="Y22" s="30"/>
      <c r="Z22" s="33"/>
    </row>
    <row r="23" spans="1:26" ht="32.25" customHeight="1">
      <c r="A23" s="34"/>
      <c r="B23" s="34"/>
      <c r="C23" s="34"/>
      <c r="D23" s="34" t="s">
        <v>18</v>
      </c>
      <c r="E23" s="34"/>
      <c r="F23" s="34"/>
      <c r="G23" s="34"/>
      <c r="H23" s="34"/>
      <c r="J23" s="34"/>
      <c r="K23" s="7" t="s">
        <v>82</v>
      </c>
      <c r="L23" s="35"/>
      <c r="M23" s="36"/>
      <c r="N23" s="34"/>
      <c r="O23" s="37"/>
      <c r="P23" s="38"/>
      <c r="Q23" s="34"/>
      <c r="R23" s="37"/>
      <c r="S23" s="38"/>
      <c r="T23" s="34"/>
      <c r="U23" s="34"/>
      <c r="V23" s="34"/>
      <c r="W23" s="34"/>
      <c r="X23" s="34"/>
      <c r="Y23" s="38"/>
      <c r="Z23" s="34"/>
    </row>
    <row r="24" spans="1:26" ht="12" customHeight="1">
      <c r="A24" s="34"/>
      <c r="B24" s="34"/>
      <c r="C24" s="34"/>
      <c r="D24" s="34"/>
      <c r="E24" s="34"/>
      <c r="F24" s="34"/>
      <c r="G24" s="34"/>
      <c r="H24" s="34"/>
      <c r="J24" s="34"/>
      <c r="K24" s="7"/>
      <c r="L24" s="35"/>
      <c r="M24" s="36"/>
      <c r="N24" s="34"/>
      <c r="O24" s="37"/>
      <c r="P24" s="38"/>
      <c r="Q24" s="34"/>
      <c r="R24" s="37"/>
      <c r="S24" s="38"/>
      <c r="T24" s="34"/>
      <c r="U24" s="34"/>
      <c r="V24" s="34"/>
      <c r="W24" s="34"/>
      <c r="X24" s="34"/>
      <c r="Y24" s="38"/>
      <c r="Z24" s="34"/>
    </row>
    <row r="25" spans="1:26" ht="32.25" customHeight="1">
      <c r="A25" s="34"/>
      <c r="B25" s="34"/>
      <c r="C25" s="34"/>
      <c r="D25" s="34" t="s">
        <v>11</v>
      </c>
      <c r="E25" s="34"/>
      <c r="F25" s="34"/>
      <c r="G25" s="34"/>
      <c r="H25" s="34"/>
      <c r="J25" s="34"/>
      <c r="K25" s="7" t="s">
        <v>52</v>
      </c>
      <c r="L25" s="35"/>
      <c r="M25" s="39"/>
      <c r="O25" s="37"/>
      <c r="P25" s="38"/>
      <c r="Q25" s="34"/>
      <c r="R25" s="37"/>
      <c r="S25" s="38"/>
      <c r="T25" s="34"/>
      <c r="U25" s="34"/>
      <c r="V25" s="34"/>
      <c r="W25" s="34"/>
      <c r="X25" s="34"/>
      <c r="Y25" s="38"/>
      <c r="Z25" s="34"/>
    </row>
    <row r="26" spans="11:25" s="45" customFormat="1" ht="9.75" customHeight="1">
      <c r="K26" s="7"/>
      <c r="L26" s="48"/>
      <c r="M26" s="47"/>
      <c r="O26" s="48"/>
      <c r="P26" s="47"/>
      <c r="R26" s="48"/>
      <c r="S26" s="47"/>
      <c r="Y26" s="47"/>
    </row>
    <row r="27" spans="4:11" ht="32.25" customHeight="1">
      <c r="D27" s="46" t="s">
        <v>49</v>
      </c>
      <c r="K27" s="7" t="s">
        <v>75</v>
      </c>
    </row>
  </sheetData>
  <sheetProtection/>
  <mergeCells count="26">
    <mergeCell ref="A1:AA1"/>
    <mergeCell ref="A9:A11"/>
    <mergeCell ref="B9:B11"/>
    <mergeCell ref="C9:C11"/>
    <mergeCell ref="D9:D11"/>
    <mergeCell ref="E9:E11"/>
    <mergeCell ref="L9:N9"/>
    <mergeCell ref="Z9:Z11"/>
    <mergeCell ref="AA9:AA11"/>
    <mergeCell ref="L10:N10"/>
    <mergeCell ref="O10:U10"/>
    <mergeCell ref="A2:AA2"/>
    <mergeCell ref="A4:AA4"/>
    <mergeCell ref="A3:AA3"/>
    <mergeCell ref="A6:AA6"/>
    <mergeCell ref="A5:AA5"/>
    <mergeCell ref="O9:U9"/>
    <mergeCell ref="V9:V11"/>
    <mergeCell ref="W9:W11"/>
    <mergeCell ref="X9:X11"/>
    <mergeCell ref="Y9:Y11"/>
    <mergeCell ref="F9:F11"/>
    <mergeCell ref="G9:G11"/>
    <mergeCell ref="H9:H11"/>
    <mergeCell ref="I9:I11"/>
    <mergeCell ref="K9:K11"/>
  </mergeCells>
  <printOptions/>
  <pageMargins left="0.1968503937007874" right="0.15748031496062992" top="0.2362204724409449" bottom="0.15748031496062992" header="0.2362204724409449" footer="0.15748031496062992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75" zoomScaleSheetLayoutView="75" zoomScalePageLayoutView="0" workbookViewId="0" topLeftCell="A1">
      <selection activeCell="X7" sqref="X1:X65536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9.8515625" style="8" customWidth="1"/>
    <col min="6" max="6" width="4.8515625" style="8" customWidth="1"/>
    <col min="7" max="7" width="34.8515625" style="8" customWidth="1"/>
    <col min="8" max="8" width="12.00390625" style="8" customWidth="1"/>
    <col min="9" max="9" width="17.00390625" style="8" customWidth="1"/>
    <col min="10" max="10" width="12.7109375" style="8" hidden="1" customWidth="1"/>
    <col min="11" max="11" width="22.5742187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hidden="1" customWidth="1"/>
    <col min="27" max="16384" width="9.140625" style="8" customWidth="1"/>
  </cols>
  <sheetData>
    <row r="1" spans="1:26" ht="68.25" customHeight="1">
      <c r="A1" s="233" t="s">
        <v>146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17.25" customHeight="1">
      <c r="A2" s="250" t="s">
        <v>244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199"/>
    </row>
    <row r="3" spans="1:26" s="9" customFormat="1" ht="15.75" customHeight="1">
      <c r="A3" s="218" t="s">
        <v>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</row>
    <row r="4" spans="1:26" s="10" customFormat="1" ht="15.75" customHeight="1">
      <c r="A4" s="219" t="s">
        <v>31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26" s="11" customFormat="1" ht="21" customHeight="1">
      <c r="A5" s="220" t="s">
        <v>245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</row>
    <row r="6" spans="1:26" s="116" customFormat="1" ht="18.75" customHeight="1">
      <c r="A6" s="232" t="s">
        <v>262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26" ht="13.5" customHeight="1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</row>
    <row r="8" spans="1:26" s="17" customFormat="1" ht="15" customHeight="1">
      <c r="A8" s="101" t="s">
        <v>87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 t="s">
        <v>88</v>
      </c>
      <c r="Z8" s="19"/>
    </row>
    <row r="9" spans="1:26" s="20" customFormat="1" ht="19.5" customHeight="1">
      <c r="A9" s="222" t="s">
        <v>30</v>
      </c>
      <c r="B9" s="223" t="s">
        <v>2</v>
      </c>
      <c r="C9" s="224" t="s">
        <v>14</v>
      </c>
      <c r="D9" s="226" t="s">
        <v>16</v>
      </c>
      <c r="E9" s="226" t="s">
        <v>3</v>
      </c>
      <c r="F9" s="222" t="s">
        <v>15</v>
      </c>
      <c r="G9" s="226" t="s">
        <v>17</v>
      </c>
      <c r="H9" s="226" t="s">
        <v>3</v>
      </c>
      <c r="I9" s="226" t="s">
        <v>4</v>
      </c>
      <c r="J9" s="60"/>
      <c r="K9" s="226" t="s">
        <v>6</v>
      </c>
      <c r="L9" s="215" t="s">
        <v>232</v>
      </c>
      <c r="M9" s="215"/>
      <c r="N9" s="215"/>
      <c r="O9" s="215" t="s">
        <v>21</v>
      </c>
      <c r="P9" s="215"/>
      <c r="Q9" s="215"/>
      <c r="R9" s="215" t="s">
        <v>48</v>
      </c>
      <c r="S9" s="215"/>
      <c r="T9" s="215"/>
      <c r="U9" s="228" t="s">
        <v>22</v>
      </c>
      <c r="V9" s="224" t="s">
        <v>23</v>
      </c>
      <c r="W9" s="222" t="s">
        <v>24</v>
      </c>
      <c r="X9" s="223"/>
      <c r="Y9" s="227" t="s">
        <v>26</v>
      </c>
      <c r="Z9" s="251" t="s">
        <v>27</v>
      </c>
    </row>
    <row r="10" spans="1:26" s="20" customFormat="1" ht="39.75" customHeight="1">
      <c r="A10" s="222"/>
      <c r="B10" s="223"/>
      <c r="C10" s="225"/>
      <c r="D10" s="226"/>
      <c r="E10" s="226"/>
      <c r="F10" s="222"/>
      <c r="G10" s="226"/>
      <c r="H10" s="226"/>
      <c r="I10" s="226"/>
      <c r="J10" s="60"/>
      <c r="K10" s="226"/>
      <c r="L10" s="21" t="s">
        <v>28</v>
      </c>
      <c r="M10" s="22" t="s">
        <v>29</v>
      </c>
      <c r="N10" s="23" t="s">
        <v>30</v>
      </c>
      <c r="O10" s="21" t="s">
        <v>28</v>
      </c>
      <c r="P10" s="22" t="s">
        <v>29</v>
      </c>
      <c r="Q10" s="23" t="s">
        <v>30</v>
      </c>
      <c r="R10" s="21" t="s">
        <v>28</v>
      </c>
      <c r="S10" s="22" t="s">
        <v>29</v>
      </c>
      <c r="T10" s="23" t="s">
        <v>30</v>
      </c>
      <c r="U10" s="229"/>
      <c r="V10" s="225"/>
      <c r="W10" s="222"/>
      <c r="X10" s="223"/>
      <c r="Y10" s="227"/>
      <c r="Z10" s="252"/>
    </row>
    <row r="11" spans="1:26" s="99" customFormat="1" ht="40.5" customHeight="1">
      <c r="A11" s="92">
        <f>RANK(Y11,Y$11:Y$15,0)</f>
        <v>1</v>
      </c>
      <c r="B11" s="24"/>
      <c r="C11" s="72"/>
      <c r="D11" s="159" t="s">
        <v>150</v>
      </c>
      <c r="E11" s="174"/>
      <c r="F11" s="175" t="s">
        <v>8</v>
      </c>
      <c r="G11" s="176" t="s">
        <v>151</v>
      </c>
      <c r="H11" s="174" t="s">
        <v>152</v>
      </c>
      <c r="I11" s="175" t="s">
        <v>153</v>
      </c>
      <c r="J11" s="175" t="s">
        <v>154</v>
      </c>
      <c r="K11" s="84" t="s">
        <v>155</v>
      </c>
      <c r="L11" s="93">
        <v>128</v>
      </c>
      <c r="M11" s="94">
        <f>L11/1.9-IF($U11=1,0.5,IF($U11=2,1.5,0))</f>
        <v>67.36842105263158</v>
      </c>
      <c r="N11" s="95">
        <f>RANK(M11,M$11:M$15,0)</f>
        <v>1</v>
      </c>
      <c r="O11" s="93">
        <v>120.5</v>
      </c>
      <c r="P11" s="94">
        <f>O11/1.9-IF($U11=1,0.5,IF($U11=2,1.5,0))</f>
        <v>63.42105263157895</v>
      </c>
      <c r="Q11" s="95">
        <f>RANK(P11,P$11:P$15,0)</f>
        <v>4</v>
      </c>
      <c r="R11" s="93">
        <v>125</v>
      </c>
      <c r="S11" s="94">
        <f>R11/1.9-IF($U11=1,0.5,IF($U11=2,1.5,0))</f>
        <v>65.78947368421053</v>
      </c>
      <c r="T11" s="95">
        <f>RANK(S11,S$11:S$15,0)</f>
        <v>1</v>
      </c>
      <c r="U11" s="96"/>
      <c r="V11" s="96"/>
      <c r="W11" s="93">
        <f>L11+O11+R11</f>
        <v>373.5</v>
      </c>
      <c r="X11" s="97"/>
      <c r="Y11" s="94">
        <f>ROUND(SUM(M11,P11,S11)/3,3)</f>
        <v>65.526</v>
      </c>
      <c r="Z11" s="121" t="s">
        <v>46</v>
      </c>
    </row>
    <row r="12" spans="1:26" s="99" customFormat="1" ht="40.5" customHeight="1">
      <c r="A12" s="92">
        <f>RANK(Y12,Y$11:Y$15,0)</f>
        <v>2</v>
      </c>
      <c r="B12" s="24"/>
      <c r="C12" s="72"/>
      <c r="D12" s="159" t="s">
        <v>150</v>
      </c>
      <c r="E12" s="174"/>
      <c r="F12" s="175" t="s">
        <v>8</v>
      </c>
      <c r="G12" s="204" t="s">
        <v>156</v>
      </c>
      <c r="H12" s="205" t="s">
        <v>157</v>
      </c>
      <c r="I12" s="206" t="s">
        <v>154</v>
      </c>
      <c r="J12" s="207" t="s">
        <v>154</v>
      </c>
      <c r="K12" s="181" t="s">
        <v>158</v>
      </c>
      <c r="L12" s="93">
        <v>126</v>
      </c>
      <c r="M12" s="94">
        <f>L12/1.9-IF($U12=1,0.5,IF($U12=2,1.5,0))</f>
        <v>66.31578947368422</v>
      </c>
      <c r="N12" s="95">
        <f>RANK(M12,M$11:M$15,0)</f>
        <v>2</v>
      </c>
      <c r="O12" s="93">
        <v>122.5</v>
      </c>
      <c r="P12" s="94">
        <f>O12/1.9-IF($U12=1,0.5,IF($U12=2,1.5,0))</f>
        <v>64.47368421052632</v>
      </c>
      <c r="Q12" s="95">
        <f>RANK(P12,P$11:P$15,0)</f>
        <v>1</v>
      </c>
      <c r="R12" s="93">
        <v>123.5</v>
      </c>
      <c r="S12" s="94">
        <f>R12/1.9-IF($U12=1,0.5,IF($U12=2,1.5,0))</f>
        <v>65</v>
      </c>
      <c r="T12" s="95">
        <f>RANK(S12,S$11:S$15,0)</f>
        <v>2</v>
      </c>
      <c r="U12" s="96"/>
      <c r="V12" s="96"/>
      <c r="W12" s="93">
        <f>L12+O12+R12</f>
        <v>372</v>
      </c>
      <c r="X12" s="97"/>
      <c r="Y12" s="94">
        <f>ROUND(SUM(M12,P12,S12)/3,3)</f>
        <v>65.263</v>
      </c>
      <c r="Z12" s="121" t="s">
        <v>46</v>
      </c>
    </row>
    <row r="13" spans="1:26" s="99" customFormat="1" ht="40.5" customHeight="1">
      <c r="A13" s="92">
        <f>RANK(Y13,Y$11:Y$15,0)</f>
        <v>3</v>
      </c>
      <c r="B13" s="24"/>
      <c r="C13" s="72"/>
      <c r="D13" s="201" t="s">
        <v>219</v>
      </c>
      <c r="E13" s="174" t="s">
        <v>220</v>
      </c>
      <c r="F13" s="175" t="s">
        <v>8</v>
      </c>
      <c r="G13" s="176" t="s">
        <v>217</v>
      </c>
      <c r="H13" s="174" t="s">
        <v>218</v>
      </c>
      <c r="I13" s="175" t="s">
        <v>192</v>
      </c>
      <c r="J13" s="175" t="s">
        <v>192</v>
      </c>
      <c r="K13" s="84" t="s">
        <v>206</v>
      </c>
      <c r="L13" s="93">
        <v>123</v>
      </c>
      <c r="M13" s="94">
        <f>L13/1.9-IF($U13=1,0.5,IF($U13=2,1.5,0))</f>
        <v>64.23684210526316</v>
      </c>
      <c r="N13" s="95">
        <f>RANK(M13,M$11:M$15,0)</f>
        <v>3</v>
      </c>
      <c r="O13" s="93">
        <v>122</v>
      </c>
      <c r="P13" s="94">
        <f>O13/1.9-IF($U13=1,0.5,IF($U13=2,1.5,0))</f>
        <v>63.71052631578948</v>
      </c>
      <c r="Q13" s="95">
        <f>RANK(P13,P$11:P$15,0)</f>
        <v>3</v>
      </c>
      <c r="R13" s="93">
        <v>121.5</v>
      </c>
      <c r="S13" s="94">
        <f>R13/1.9-IF($U13=1,0.5,IF($U13=2,1.5,0))</f>
        <v>63.44736842105264</v>
      </c>
      <c r="T13" s="95">
        <f>RANK(S13,S$11:S$15,0)</f>
        <v>4</v>
      </c>
      <c r="U13" s="96">
        <v>1</v>
      </c>
      <c r="V13" s="96"/>
      <c r="W13" s="93">
        <f>L13+O13+R13</f>
        <v>366.5</v>
      </c>
      <c r="X13" s="97"/>
      <c r="Y13" s="94">
        <f>ROUND(SUM(M13,P13,S13)/3,3)</f>
        <v>63.798</v>
      </c>
      <c r="Z13" s="121" t="s">
        <v>46</v>
      </c>
    </row>
    <row r="14" spans="1:26" s="99" customFormat="1" ht="40.5" customHeight="1">
      <c r="A14" s="92">
        <f>RANK(Y14,Y$11:Y$15,0)</f>
        <v>4</v>
      </c>
      <c r="B14" s="24"/>
      <c r="C14" s="72"/>
      <c r="D14" s="159" t="s">
        <v>134</v>
      </c>
      <c r="E14" s="174"/>
      <c r="F14" s="175" t="s">
        <v>8</v>
      </c>
      <c r="G14" s="78" t="s">
        <v>133</v>
      </c>
      <c r="H14" s="184" t="s">
        <v>164</v>
      </c>
      <c r="I14" s="90" t="s">
        <v>132</v>
      </c>
      <c r="J14" s="90" t="s">
        <v>127</v>
      </c>
      <c r="K14" s="84" t="s">
        <v>129</v>
      </c>
      <c r="L14" s="93">
        <v>117.5</v>
      </c>
      <c r="M14" s="94">
        <f>L14/1.9-IF($U14=1,0.5,IF($U14=2,1.5,0))</f>
        <v>61.8421052631579</v>
      </c>
      <c r="N14" s="95">
        <f>RANK(M14,M$11:M$15,0)</f>
        <v>4</v>
      </c>
      <c r="O14" s="93">
        <v>121.5</v>
      </c>
      <c r="P14" s="94">
        <f>O14/1.9-IF($U14=1,0.5,IF($U14=2,1.5,0))</f>
        <v>63.94736842105264</v>
      </c>
      <c r="Q14" s="95">
        <f>RANK(P14,P$11:P$15,0)</f>
        <v>2</v>
      </c>
      <c r="R14" s="93">
        <v>122</v>
      </c>
      <c r="S14" s="94">
        <f>R14/1.9-IF($U14=1,0.5,IF($U14=2,1.5,0))</f>
        <v>64.21052631578948</v>
      </c>
      <c r="T14" s="95">
        <f>RANK(S14,S$11:S$15,0)</f>
        <v>3</v>
      </c>
      <c r="U14" s="96"/>
      <c r="V14" s="96"/>
      <c r="W14" s="93">
        <f>L14+O14+R14</f>
        <v>361</v>
      </c>
      <c r="X14" s="97"/>
      <c r="Y14" s="94">
        <f>ROUND(SUM(M14,P14,S14)/3,3)</f>
        <v>63.333</v>
      </c>
      <c r="Z14" s="121" t="s">
        <v>46</v>
      </c>
    </row>
    <row r="15" spans="1:26" s="209" customFormat="1" ht="40.5" customHeight="1">
      <c r="A15" s="92">
        <f>RANK(Y15,Y$11:Y$15,0)</f>
        <v>5</v>
      </c>
      <c r="B15" s="24"/>
      <c r="C15" s="72"/>
      <c r="D15" s="159" t="s">
        <v>135</v>
      </c>
      <c r="E15" s="174"/>
      <c r="F15" s="175" t="s">
        <v>8</v>
      </c>
      <c r="G15" s="176" t="s">
        <v>123</v>
      </c>
      <c r="H15" s="174" t="s">
        <v>124</v>
      </c>
      <c r="I15" s="175" t="s">
        <v>125</v>
      </c>
      <c r="J15" s="175" t="s">
        <v>125</v>
      </c>
      <c r="K15" s="84" t="s">
        <v>116</v>
      </c>
      <c r="L15" s="93">
        <v>114</v>
      </c>
      <c r="M15" s="94">
        <f>L15/1.9-IF($U15=1,0.5,IF($U15=2,1.5,0))</f>
        <v>60</v>
      </c>
      <c r="N15" s="95">
        <f>RANK(M15,M$11:M$15,0)</f>
        <v>5</v>
      </c>
      <c r="O15" s="93">
        <v>114</v>
      </c>
      <c r="P15" s="94">
        <f>O15/1.9-IF($U15=1,0.5,IF($U15=2,1.5,0))</f>
        <v>60</v>
      </c>
      <c r="Q15" s="95">
        <f>RANK(P15,P$11:P$15,0)</f>
        <v>5</v>
      </c>
      <c r="R15" s="93">
        <v>113</v>
      </c>
      <c r="S15" s="94">
        <f>R15/1.9-IF($U15=1,0.5,IF($U15=2,1.5,0))</f>
        <v>59.473684210526315</v>
      </c>
      <c r="T15" s="95">
        <f>RANK(S15,S$11:S$15,0)</f>
        <v>5</v>
      </c>
      <c r="U15" s="96"/>
      <c r="V15" s="96"/>
      <c r="W15" s="93">
        <f>L15+O15+R15</f>
        <v>341</v>
      </c>
      <c r="X15" s="97"/>
      <c r="Y15" s="94">
        <f>ROUND(SUM(M15,P15,S15)/3,3)</f>
        <v>59.825</v>
      </c>
      <c r="Z15" s="121" t="s">
        <v>46</v>
      </c>
    </row>
    <row r="16" spans="1:26" s="25" customFormat="1" ht="38.2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31.5" customHeight="1">
      <c r="A17" s="34"/>
      <c r="B17" s="34"/>
      <c r="C17" s="34"/>
      <c r="D17" s="34" t="s">
        <v>18</v>
      </c>
      <c r="E17" s="34"/>
      <c r="F17" s="34"/>
      <c r="G17" s="34"/>
      <c r="H17" s="34"/>
      <c r="J17" s="34"/>
      <c r="K17" s="7" t="s">
        <v>82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1.5" customHeight="1">
      <c r="A18" s="34"/>
      <c r="B18" s="34"/>
      <c r="C18" s="34"/>
      <c r="D18" s="34"/>
      <c r="E18" s="34"/>
      <c r="F18" s="34"/>
      <c r="G18" s="34"/>
      <c r="H18" s="34"/>
      <c r="J18" s="34"/>
      <c r="K18" s="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1.5" customHeight="1">
      <c r="A19" s="34"/>
      <c r="B19" s="34"/>
      <c r="C19" s="34"/>
      <c r="D19" s="34" t="s">
        <v>11</v>
      </c>
      <c r="E19" s="34"/>
      <c r="F19" s="34"/>
      <c r="G19" s="34"/>
      <c r="H19" s="34"/>
      <c r="J19" s="34"/>
      <c r="K19" s="7" t="s">
        <v>52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1:25" s="45" customFormat="1" ht="31.5" customHeight="1">
      <c r="K20" s="7"/>
      <c r="L20" s="48"/>
      <c r="M20" s="47"/>
      <c r="O20" s="48"/>
      <c r="P20" s="47"/>
      <c r="R20" s="48"/>
      <c r="S20" s="47"/>
      <c r="Y20" s="47"/>
    </row>
    <row r="21" spans="4:11" ht="31.5" customHeight="1">
      <c r="D21" s="46" t="s">
        <v>49</v>
      </c>
      <c r="K21" s="7" t="s">
        <v>75</v>
      </c>
    </row>
  </sheetData>
  <sheetProtection/>
  <mergeCells count="25">
    <mergeCell ref="A2:Y2"/>
    <mergeCell ref="A6:Z6"/>
    <mergeCell ref="A9:A10"/>
    <mergeCell ref="B9:B10"/>
    <mergeCell ref="C9:C10"/>
    <mergeCell ref="H9:H10"/>
    <mergeCell ref="I9:I10"/>
    <mergeCell ref="Y9:Y10"/>
    <mergeCell ref="Z9:Z10"/>
    <mergeCell ref="A1:Z1"/>
    <mergeCell ref="A3:Z3"/>
    <mergeCell ref="A4:Z4"/>
    <mergeCell ref="A5:Z5"/>
    <mergeCell ref="D9:D10"/>
    <mergeCell ref="E9:E10"/>
    <mergeCell ref="K9:K10"/>
    <mergeCell ref="L9:N9"/>
    <mergeCell ref="F9:F10"/>
    <mergeCell ref="G9:G10"/>
    <mergeCell ref="O9:Q9"/>
    <mergeCell ref="R9:T9"/>
    <mergeCell ref="U9:U10"/>
    <mergeCell ref="V9:V10"/>
    <mergeCell ref="W9:W10"/>
    <mergeCell ref="X9:X10"/>
  </mergeCells>
  <printOptions/>
  <pageMargins left="0.3" right="0.15748031496062992" top="0.42" bottom="0.15748031496062992" header="0.2362204724409449" footer="0.15748031496062992"/>
  <pageSetup fitToHeight="0" fitToWidth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1"/>
  <sheetViews>
    <sheetView view="pageBreakPreview" zoomScale="75" zoomScaleSheetLayoutView="75" zoomScalePageLayoutView="0" workbookViewId="0" topLeftCell="A1">
      <selection activeCell="AB15" sqref="AB15"/>
    </sheetView>
  </sheetViews>
  <sheetFormatPr defaultColWidth="9.140625" defaultRowHeight="12.75"/>
  <cols>
    <col min="1" max="1" width="5.00390625" style="8" customWidth="1"/>
    <col min="2" max="3" width="4.7109375" style="8" hidden="1" customWidth="1"/>
    <col min="4" max="4" width="19.8515625" style="8" customWidth="1"/>
    <col min="5" max="5" width="11.140625" style="8" customWidth="1"/>
    <col min="6" max="6" width="4.8515625" style="8" customWidth="1"/>
    <col min="7" max="7" width="34.8515625" style="8" customWidth="1"/>
    <col min="8" max="8" width="10.57421875" style="8" customWidth="1"/>
    <col min="9" max="9" width="16.8515625" style="8" customWidth="1"/>
    <col min="10" max="10" width="12.7109375" style="8" hidden="1" customWidth="1"/>
    <col min="11" max="11" width="24.00390625" style="8" customWidth="1"/>
    <col min="12" max="12" width="6.28125" style="40" customWidth="1"/>
    <col min="13" max="13" width="8.7109375" style="41" customWidth="1"/>
    <col min="14" max="14" width="3.8515625" style="8" customWidth="1"/>
    <col min="15" max="15" width="6.421875" style="40" customWidth="1"/>
    <col min="16" max="16" width="8.7109375" style="41" customWidth="1"/>
    <col min="17" max="17" width="3.7109375" style="8" customWidth="1"/>
    <col min="18" max="18" width="6.421875" style="40" customWidth="1"/>
    <col min="19" max="19" width="8.7109375" style="41" customWidth="1"/>
    <col min="20" max="20" width="3.7109375" style="8" customWidth="1"/>
    <col min="21" max="22" width="4.8515625" style="8" customWidth="1"/>
    <col min="23" max="23" width="6.28125" style="8" customWidth="1"/>
    <col min="24" max="24" width="6.7109375" style="8" hidden="1" customWidth="1"/>
    <col min="25" max="25" width="9.7109375" style="41" customWidth="1"/>
    <col min="26" max="26" width="8.00390625" style="8" hidden="1" customWidth="1"/>
    <col min="27" max="16384" width="9.140625" style="8" customWidth="1"/>
  </cols>
  <sheetData>
    <row r="1" spans="1:26" ht="68.25" customHeight="1">
      <c r="A1" s="233" t="s">
        <v>146</v>
      </c>
      <c r="B1" s="233"/>
      <c r="C1" s="233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</row>
    <row r="2" spans="1:26" ht="17.25" customHeight="1">
      <c r="A2" s="250" t="s">
        <v>247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199"/>
    </row>
    <row r="3" spans="1:26" s="9" customFormat="1" ht="15.75" customHeight="1">
      <c r="A3" s="218" t="s">
        <v>19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</row>
    <row r="4" spans="1:26" s="10" customFormat="1" ht="15.75" customHeight="1">
      <c r="A4" s="219" t="s">
        <v>31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</row>
    <row r="5" spans="1:26" s="11" customFormat="1" ht="21" customHeight="1">
      <c r="A5" s="220" t="s">
        <v>246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</row>
    <row r="6" spans="1:26" s="116" customFormat="1" ht="18.75" customHeight="1">
      <c r="A6" s="232" t="s">
        <v>262</v>
      </c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</row>
    <row r="7" spans="1:26" ht="13.5" customHeight="1">
      <c r="A7" s="200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</row>
    <row r="8" spans="1:26" s="17" customFormat="1" ht="15" customHeight="1">
      <c r="A8" s="101" t="s">
        <v>87</v>
      </c>
      <c r="B8" s="12"/>
      <c r="C8" s="12"/>
      <c r="D8" s="13"/>
      <c r="E8" s="13"/>
      <c r="F8" s="13"/>
      <c r="G8" s="13"/>
      <c r="H8" s="13"/>
      <c r="I8" s="14"/>
      <c r="J8" s="14"/>
      <c r="K8" s="12"/>
      <c r="L8" s="15"/>
      <c r="M8" s="16"/>
      <c r="O8" s="15"/>
      <c r="P8" s="18"/>
      <c r="R8" s="15"/>
      <c r="S8" s="18"/>
      <c r="Y8" s="71" t="s">
        <v>88</v>
      </c>
      <c r="Z8" s="19"/>
    </row>
    <row r="9" spans="1:26" s="20" customFormat="1" ht="19.5" customHeight="1">
      <c r="A9" s="222" t="s">
        <v>30</v>
      </c>
      <c r="B9" s="223" t="s">
        <v>2</v>
      </c>
      <c r="C9" s="224" t="s">
        <v>14</v>
      </c>
      <c r="D9" s="226" t="s">
        <v>16</v>
      </c>
      <c r="E9" s="226" t="s">
        <v>3</v>
      </c>
      <c r="F9" s="222" t="s">
        <v>15</v>
      </c>
      <c r="G9" s="226" t="s">
        <v>17</v>
      </c>
      <c r="H9" s="226" t="s">
        <v>3</v>
      </c>
      <c r="I9" s="226" t="s">
        <v>4</v>
      </c>
      <c r="J9" s="198"/>
      <c r="K9" s="226" t="s">
        <v>6</v>
      </c>
      <c r="L9" s="215" t="s">
        <v>232</v>
      </c>
      <c r="M9" s="215"/>
      <c r="N9" s="215"/>
      <c r="O9" s="215" t="s">
        <v>21</v>
      </c>
      <c r="P9" s="215"/>
      <c r="Q9" s="215"/>
      <c r="R9" s="215" t="s">
        <v>48</v>
      </c>
      <c r="S9" s="215"/>
      <c r="T9" s="215"/>
      <c r="U9" s="228" t="s">
        <v>22</v>
      </c>
      <c r="V9" s="224" t="s">
        <v>23</v>
      </c>
      <c r="W9" s="222" t="s">
        <v>24</v>
      </c>
      <c r="X9" s="223"/>
      <c r="Y9" s="227" t="s">
        <v>26</v>
      </c>
      <c r="Z9" s="251" t="s">
        <v>27</v>
      </c>
    </row>
    <row r="10" spans="1:26" s="20" customFormat="1" ht="39.75" customHeight="1">
      <c r="A10" s="222"/>
      <c r="B10" s="223"/>
      <c r="C10" s="225"/>
      <c r="D10" s="226"/>
      <c r="E10" s="226"/>
      <c r="F10" s="222"/>
      <c r="G10" s="226"/>
      <c r="H10" s="226"/>
      <c r="I10" s="226"/>
      <c r="J10" s="198"/>
      <c r="K10" s="226"/>
      <c r="L10" s="21" t="s">
        <v>28</v>
      </c>
      <c r="M10" s="22" t="s">
        <v>29</v>
      </c>
      <c r="N10" s="23" t="s">
        <v>30</v>
      </c>
      <c r="O10" s="21" t="s">
        <v>28</v>
      </c>
      <c r="P10" s="22" t="s">
        <v>29</v>
      </c>
      <c r="Q10" s="23" t="s">
        <v>30</v>
      </c>
      <c r="R10" s="21" t="s">
        <v>28</v>
      </c>
      <c r="S10" s="22" t="s">
        <v>29</v>
      </c>
      <c r="T10" s="23" t="s">
        <v>30</v>
      </c>
      <c r="U10" s="229"/>
      <c r="V10" s="225"/>
      <c r="W10" s="222"/>
      <c r="X10" s="223"/>
      <c r="Y10" s="227"/>
      <c r="Z10" s="252"/>
    </row>
    <row r="11" spans="1:26" s="99" customFormat="1" ht="38.25" customHeight="1">
      <c r="A11" s="92">
        <f>RANK(Y11,Y$11:Y$15,0)</f>
        <v>1</v>
      </c>
      <c r="B11" s="24"/>
      <c r="C11" s="72"/>
      <c r="D11" s="159" t="s">
        <v>182</v>
      </c>
      <c r="E11" s="174"/>
      <c r="F11" s="175" t="s">
        <v>8</v>
      </c>
      <c r="G11" s="202" t="s">
        <v>183</v>
      </c>
      <c r="H11" s="174" t="s">
        <v>184</v>
      </c>
      <c r="I11" s="195" t="s">
        <v>185</v>
      </c>
      <c r="J11" s="175" t="s">
        <v>186</v>
      </c>
      <c r="K11" s="84" t="s">
        <v>187</v>
      </c>
      <c r="L11" s="93">
        <v>123</v>
      </c>
      <c r="M11" s="94">
        <f>L11/1.9-IF($U11=1,0.5,IF($U11=2,1.5,0))</f>
        <v>64.73684210526316</v>
      </c>
      <c r="N11" s="95">
        <f>RANK(M11,M$11:M$15,0)</f>
        <v>2</v>
      </c>
      <c r="O11" s="93">
        <v>125</v>
      </c>
      <c r="P11" s="94">
        <f>O11/1.9-IF($U11=1,0.5,IF($U11=2,1.5,0))</f>
        <v>65.78947368421053</v>
      </c>
      <c r="Q11" s="95">
        <f>RANK(P11,P$11:P$15,0)</f>
        <v>2</v>
      </c>
      <c r="R11" s="93">
        <v>130</v>
      </c>
      <c r="S11" s="94">
        <f>R11/1.9-IF($U11=1,0.5,IF($U11=2,1.5,0))</f>
        <v>68.42105263157895</v>
      </c>
      <c r="T11" s="95">
        <f>RANK(S11,S$11:S$15,0)</f>
        <v>1</v>
      </c>
      <c r="U11" s="96"/>
      <c r="V11" s="96"/>
      <c r="W11" s="93">
        <f>L11+O11+R11</f>
        <v>378</v>
      </c>
      <c r="X11" s="97"/>
      <c r="Y11" s="94">
        <f>ROUND(SUM(M11,P11,S11)/3,3)</f>
        <v>66.316</v>
      </c>
      <c r="Z11" s="121" t="s">
        <v>46</v>
      </c>
    </row>
    <row r="12" spans="1:26" s="99" customFormat="1" ht="38.25" customHeight="1">
      <c r="A12" s="92">
        <f>RANK(Y12,Y$11:Y$15,0)</f>
        <v>2</v>
      </c>
      <c r="B12" s="24"/>
      <c r="C12" s="72"/>
      <c r="D12" s="85" t="s">
        <v>208</v>
      </c>
      <c r="E12" s="107" t="s">
        <v>209</v>
      </c>
      <c r="F12" s="175" t="s">
        <v>8</v>
      </c>
      <c r="G12" s="176" t="s">
        <v>199</v>
      </c>
      <c r="H12" s="174" t="s">
        <v>200</v>
      </c>
      <c r="I12" s="175" t="s">
        <v>192</v>
      </c>
      <c r="J12" s="175" t="s">
        <v>192</v>
      </c>
      <c r="K12" s="84" t="s">
        <v>206</v>
      </c>
      <c r="L12" s="93">
        <v>121</v>
      </c>
      <c r="M12" s="94">
        <f>L12/1.9-IF($U12=1,0.5,IF($U12=2,1.5,0))</f>
        <v>63.684210526315795</v>
      </c>
      <c r="N12" s="95">
        <f>RANK(M12,M$11:M$15,0)</f>
        <v>3</v>
      </c>
      <c r="O12" s="93">
        <v>128</v>
      </c>
      <c r="P12" s="94">
        <f>O12/1.9-IF($U12=1,0.5,IF($U12=2,1.5,0))</f>
        <v>67.36842105263158</v>
      </c>
      <c r="Q12" s="95">
        <f>RANK(P12,P$11:P$15,0)</f>
        <v>1</v>
      </c>
      <c r="R12" s="93">
        <v>127.5</v>
      </c>
      <c r="S12" s="94">
        <f>R12/1.9-IF($U12=1,0.5,IF($U12=2,1.5,0))</f>
        <v>67.10526315789474</v>
      </c>
      <c r="T12" s="95">
        <f>RANK(S12,S$11:S$15,0)</f>
        <v>2</v>
      </c>
      <c r="U12" s="96"/>
      <c r="V12" s="96"/>
      <c r="W12" s="93">
        <f>L12+O12+R12</f>
        <v>376.5</v>
      </c>
      <c r="X12" s="97"/>
      <c r="Y12" s="94">
        <f>ROUND(SUM(M12,P12,S12)/3,3)</f>
        <v>66.053</v>
      </c>
      <c r="Z12" s="121" t="s">
        <v>46</v>
      </c>
    </row>
    <row r="13" spans="1:26" s="99" customFormat="1" ht="38.25" customHeight="1">
      <c r="A13" s="92">
        <f>RANK(Y13,Y$11:Y$15,0)</f>
        <v>3</v>
      </c>
      <c r="B13" s="24"/>
      <c r="C13" s="72"/>
      <c r="D13" s="182" t="s">
        <v>194</v>
      </c>
      <c r="E13" s="112" t="s">
        <v>195</v>
      </c>
      <c r="F13" s="175" t="s">
        <v>8</v>
      </c>
      <c r="G13" s="75" t="s">
        <v>196</v>
      </c>
      <c r="H13" s="89" t="s">
        <v>197</v>
      </c>
      <c r="I13" s="83" t="s">
        <v>198</v>
      </c>
      <c r="J13" s="84" t="s">
        <v>192</v>
      </c>
      <c r="K13" s="84" t="s">
        <v>193</v>
      </c>
      <c r="L13" s="93">
        <v>121</v>
      </c>
      <c r="M13" s="94">
        <f>L13/1.9-IF($U13=1,0.5,IF($U13=2,1.5,0))</f>
        <v>63.684210526315795</v>
      </c>
      <c r="N13" s="95">
        <f>RANK(M13,M$11:M$15,0)</f>
        <v>3</v>
      </c>
      <c r="O13" s="93">
        <v>124</v>
      </c>
      <c r="P13" s="94">
        <f>O13/1.9-IF($U13=1,0.5,IF($U13=2,1.5,0))</f>
        <v>65.26315789473685</v>
      </c>
      <c r="Q13" s="95">
        <f>RANK(P13,P$11:P$15,0)</f>
        <v>3</v>
      </c>
      <c r="R13" s="93">
        <v>125.5</v>
      </c>
      <c r="S13" s="94">
        <f>R13/1.9-IF($U13=1,0.5,IF($U13=2,1.5,0))</f>
        <v>66.05263157894737</v>
      </c>
      <c r="T13" s="95">
        <f>RANK(S13,S$11:S$15,0)</f>
        <v>3</v>
      </c>
      <c r="U13" s="96"/>
      <c r="V13" s="96"/>
      <c r="W13" s="93">
        <f>L13+O13+R13</f>
        <v>370.5</v>
      </c>
      <c r="X13" s="97"/>
      <c r="Y13" s="94">
        <f>ROUND(SUM(M13,P13,S13)/3,3)</f>
        <v>65</v>
      </c>
      <c r="Z13" s="121" t="s">
        <v>46</v>
      </c>
    </row>
    <row r="14" spans="1:26" s="99" customFormat="1" ht="38.25" customHeight="1">
      <c r="A14" s="92">
        <f>RANK(Y14,Y$11:Y$15,0)</f>
        <v>4</v>
      </c>
      <c r="B14" s="24"/>
      <c r="C14" s="72"/>
      <c r="D14" s="159" t="s">
        <v>188</v>
      </c>
      <c r="E14" s="174" t="s">
        <v>189</v>
      </c>
      <c r="F14" s="175" t="s">
        <v>8</v>
      </c>
      <c r="G14" s="113" t="s">
        <v>190</v>
      </c>
      <c r="H14" s="174" t="s">
        <v>191</v>
      </c>
      <c r="I14" s="175" t="s">
        <v>192</v>
      </c>
      <c r="J14" s="175" t="s">
        <v>192</v>
      </c>
      <c r="K14" s="84" t="s">
        <v>193</v>
      </c>
      <c r="L14" s="93">
        <v>124</v>
      </c>
      <c r="M14" s="94">
        <f>L14/1.9-IF($U14=1,0.5,IF($U14=2,1.5,0))</f>
        <v>65.26315789473685</v>
      </c>
      <c r="N14" s="95">
        <f>RANK(M14,M$11:M$15,0)</f>
        <v>1</v>
      </c>
      <c r="O14" s="93">
        <v>122</v>
      </c>
      <c r="P14" s="94">
        <f>O14/1.9-IF($U14=1,0.5,IF($U14=2,1.5,0))</f>
        <v>64.21052631578948</v>
      </c>
      <c r="Q14" s="95">
        <f>RANK(P14,P$11:P$15,0)</f>
        <v>4</v>
      </c>
      <c r="R14" s="93">
        <v>121</v>
      </c>
      <c r="S14" s="94">
        <f>R14/1.9-IF($U14=1,0.5,IF($U14=2,1.5,0))</f>
        <v>63.684210526315795</v>
      </c>
      <c r="T14" s="95">
        <f>RANK(S14,S$11:S$15,0)</f>
        <v>5</v>
      </c>
      <c r="U14" s="96"/>
      <c r="V14" s="96"/>
      <c r="W14" s="93">
        <f>L14+O14+R14</f>
        <v>367</v>
      </c>
      <c r="X14" s="97"/>
      <c r="Y14" s="94">
        <f>ROUND(SUM(M14,P14,S14)/3,3)</f>
        <v>64.386</v>
      </c>
      <c r="Z14" s="121" t="s">
        <v>46</v>
      </c>
    </row>
    <row r="15" spans="1:26" s="99" customFormat="1" ht="38.25" customHeight="1">
      <c r="A15" s="92">
        <f>RANK(Y15,Y$11:Y$15,0)</f>
        <v>5</v>
      </c>
      <c r="B15" s="24"/>
      <c r="C15" s="72"/>
      <c r="D15" s="159" t="s">
        <v>165</v>
      </c>
      <c r="E15" s="174" t="s">
        <v>166</v>
      </c>
      <c r="F15" s="175" t="s">
        <v>8</v>
      </c>
      <c r="G15" s="176" t="s">
        <v>167</v>
      </c>
      <c r="H15" s="174" t="s">
        <v>168</v>
      </c>
      <c r="I15" s="175" t="s">
        <v>169</v>
      </c>
      <c r="J15" s="175" t="s">
        <v>170</v>
      </c>
      <c r="K15" s="84" t="s">
        <v>264</v>
      </c>
      <c r="L15" s="93">
        <v>117.5</v>
      </c>
      <c r="M15" s="94">
        <f>L15/1.9-IF($U15=1,0.5,IF($U15=2,1.5,0))</f>
        <v>61.8421052631579</v>
      </c>
      <c r="N15" s="95">
        <f>RANK(M15,M$11:M$15,0)</f>
        <v>5</v>
      </c>
      <c r="O15" s="93">
        <v>119</v>
      </c>
      <c r="P15" s="94">
        <f>O15/1.9-IF($U15=1,0.5,IF($U15=2,1.5,0))</f>
        <v>62.631578947368425</v>
      </c>
      <c r="Q15" s="95">
        <f>RANK(P15,P$11:P$15,0)</f>
        <v>5</v>
      </c>
      <c r="R15" s="93">
        <v>124.5</v>
      </c>
      <c r="S15" s="94">
        <f>R15/1.9-IF($U15=1,0.5,IF($U15=2,1.5,0))</f>
        <v>65.52631578947368</v>
      </c>
      <c r="T15" s="95">
        <f>RANK(S15,S$11:S$15,0)</f>
        <v>4</v>
      </c>
      <c r="U15" s="96"/>
      <c r="V15" s="96"/>
      <c r="W15" s="93">
        <f>L15+O15+R15</f>
        <v>361</v>
      </c>
      <c r="X15" s="97"/>
      <c r="Y15" s="94">
        <f>ROUND(SUM(M15,P15,S15)/3,3)</f>
        <v>63.333</v>
      </c>
      <c r="Z15" s="121" t="s">
        <v>46</v>
      </c>
    </row>
    <row r="16" spans="1:26" s="25" customFormat="1" ht="38.25" customHeight="1">
      <c r="A16" s="26"/>
      <c r="B16" s="27"/>
      <c r="C16" s="28"/>
      <c r="D16" s="42"/>
      <c r="E16" s="3"/>
      <c r="F16" s="4"/>
      <c r="G16" s="5"/>
      <c r="H16" s="43"/>
      <c r="I16" s="44"/>
      <c r="J16" s="4"/>
      <c r="K16" s="6"/>
      <c r="L16" s="29"/>
      <c r="M16" s="30"/>
      <c r="N16" s="31"/>
      <c r="O16" s="29"/>
      <c r="P16" s="30"/>
      <c r="Q16" s="31"/>
      <c r="R16" s="29"/>
      <c r="S16" s="30"/>
      <c r="T16" s="31"/>
      <c r="U16" s="31"/>
      <c r="V16" s="31"/>
      <c r="W16" s="29"/>
      <c r="X16" s="32"/>
      <c r="Y16" s="30"/>
      <c r="Z16" s="33"/>
    </row>
    <row r="17" spans="1:26" ht="31.5" customHeight="1">
      <c r="A17" s="34"/>
      <c r="B17" s="34"/>
      <c r="C17" s="34"/>
      <c r="D17" s="34" t="s">
        <v>18</v>
      </c>
      <c r="E17" s="34"/>
      <c r="F17" s="34"/>
      <c r="G17" s="34"/>
      <c r="H17" s="34"/>
      <c r="J17" s="34"/>
      <c r="K17" s="7" t="s">
        <v>82</v>
      </c>
      <c r="L17" s="35"/>
      <c r="M17" s="36"/>
      <c r="N17" s="34"/>
      <c r="O17" s="37"/>
      <c r="P17" s="38"/>
      <c r="Q17" s="34"/>
      <c r="R17" s="37"/>
      <c r="S17" s="38"/>
      <c r="T17" s="34"/>
      <c r="U17" s="34"/>
      <c r="V17" s="34"/>
      <c r="W17" s="34"/>
      <c r="X17" s="34"/>
      <c r="Y17" s="38"/>
      <c r="Z17" s="34"/>
    </row>
    <row r="18" spans="1:26" ht="31.5" customHeight="1">
      <c r="A18" s="34"/>
      <c r="B18" s="34"/>
      <c r="C18" s="34"/>
      <c r="D18" s="34"/>
      <c r="E18" s="34"/>
      <c r="F18" s="34"/>
      <c r="G18" s="34"/>
      <c r="H18" s="34"/>
      <c r="J18" s="34"/>
      <c r="K18" s="7"/>
      <c r="L18" s="35"/>
      <c r="M18" s="36"/>
      <c r="N18" s="34"/>
      <c r="O18" s="37"/>
      <c r="P18" s="38"/>
      <c r="Q18" s="34"/>
      <c r="R18" s="37"/>
      <c r="S18" s="38"/>
      <c r="T18" s="34"/>
      <c r="U18" s="34"/>
      <c r="V18" s="34"/>
      <c r="W18" s="34"/>
      <c r="X18" s="34"/>
      <c r="Y18" s="38"/>
      <c r="Z18" s="34"/>
    </row>
    <row r="19" spans="1:26" ht="31.5" customHeight="1">
      <c r="A19" s="34"/>
      <c r="B19" s="34"/>
      <c r="C19" s="34"/>
      <c r="D19" s="34" t="s">
        <v>11</v>
      </c>
      <c r="E19" s="34"/>
      <c r="F19" s="34"/>
      <c r="G19" s="34"/>
      <c r="H19" s="34"/>
      <c r="J19" s="34"/>
      <c r="K19" s="7" t="s">
        <v>52</v>
      </c>
      <c r="L19" s="35"/>
      <c r="M19" s="39"/>
      <c r="O19" s="37"/>
      <c r="P19" s="38"/>
      <c r="Q19" s="34"/>
      <c r="R19" s="37"/>
      <c r="S19" s="38"/>
      <c r="T19" s="34"/>
      <c r="U19" s="34"/>
      <c r="V19" s="34"/>
      <c r="W19" s="34"/>
      <c r="X19" s="34"/>
      <c r="Y19" s="38"/>
      <c r="Z19" s="34"/>
    </row>
    <row r="20" spans="11:25" s="45" customFormat="1" ht="31.5" customHeight="1">
      <c r="K20" s="7"/>
      <c r="L20" s="48"/>
      <c r="M20" s="47"/>
      <c r="O20" s="48"/>
      <c r="P20" s="47"/>
      <c r="R20" s="48"/>
      <c r="S20" s="47"/>
      <c r="Y20" s="47"/>
    </row>
    <row r="21" spans="4:11" ht="31.5" customHeight="1">
      <c r="D21" s="46" t="s">
        <v>49</v>
      </c>
      <c r="K21" s="7" t="s">
        <v>75</v>
      </c>
    </row>
  </sheetData>
  <sheetProtection/>
  <protectedRanges>
    <protectedRange sqref="K15" name="Диапазон1_3_1_1_3_11_1_1_3_1_3_1_1_1_1_3_2_1_1_6_7"/>
  </protectedRanges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Y2"/>
    <mergeCell ref="A3:Z3"/>
    <mergeCell ref="A4:Z4"/>
    <mergeCell ref="A5:Z5"/>
  </mergeCells>
  <printOptions/>
  <pageMargins left="0.3" right="0.15748031496062992" top="0.42" bottom="0.15748031496062992" header="0.2362204724409449" footer="0.15748031496062992"/>
  <pageSetup fitToHeight="0" fitToWidth="1" horizontalDpi="600" verticalDpi="600" orientation="landscape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view="pageBreakPreview" zoomScaleSheetLayoutView="100" zoomScalePageLayoutView="0" workbookViewId="0" topLeftCell="A1">
      <selection activeCell="F13" sqref="F13"/>
    </sheetView>
  </sheetViews>
  <sheetFormatPr defaultColWidth="8.8515625" defaultRowHeight="12.75"/>
  <cols>
    <col min="1" max="1" width="26.8515625" style="55" customWidth="1"/>
    <col min="2" max="2" width="19.28125" style="55" customWidth="1"/>
    <col min="3" max="3" width="11.140625" style="55" customWidth="1"/>
    <col min="4" max="4" width="25.00390625" style="55" customWidth="1"/>
    <col min="5" max="5" width="21.421875" style="55" customWidth="1"/>
    <col min="6" max="16384" width="8.8515625" style="55" customWidth="1"/>
  </cols>
  <sheetData>
    <row r="1" spans="1:12" ht="84.75" customHeight="1">
      <c r="A1" s="212" t="s">
        <v>86</v>
      </c>
      <c r="B1" s="212"/>
      <c r="C1" s="212"/>
      <c r="D1" s="212"/>
      <c r="E1" s="212"/>
      <c r="F1" s="69"/>
      <c r="G1" s="69"/>
      <c r="H1" s="69"/>
      <c r="I1" s="69"/>
      <c r="J1" s="69"/>
      <c r="K1" s="69"/>
      <c r="L1" s="69"/>
    </row>
    <row r="2" spans="1:10" ht="26.25" customHeight="1" hidden="1">
      <c r="A2" s="253"/>
      <c r="B2" s="253"/>
      <c r="C2" s="253"/>
      <c r="D2" s="253"/>
      <c r="E2" s="253"/>
      <c r="F2" s="54"/>
      <c r="G2" s="54"/>
      <c r="H2" s="54"/>
      <c r="I2" s="54"/>
      <c r="J2" s="54"/>
    </row>
    <row r="3" ht="21.75" customHeight="1">
      <c r="A3" s="56" t="s">
        <v>32</v>
      </c>
    </row>
    <row r="4" spans="1:5" ht="21.75" customHeight="1">
      <c r="A4" s="145" t="s">
        <v>87</v>
      </c>
      <c r="B4" s="146"/>
      <c r="C4" s="146"/>
      <c r="D4" s="146"/>
      <c r="E4" s="147" t="s">
        <v>88</v>
      </c>
    </row>
    <row r="5" spans="1:5" ht="21.75" customHeight="1">
      <c r="A5" s="58" t="s">
        <v>33</v>
      </c>
      <c r="B5" s="73" t="s">
        <v>34</v>
      </c>
      <c r="C5" s="73" t="s">
        <v>35</v>
      </c>
      <c r="D5" s="73" t="s">
        <v>36</v>
      </c>
      <c r="E5" s="73" t="s">
        <v>37</v>
      </c>
    </row>
    <row r="6" spans="1:5" ht="36.75" customHeight="1">
      <c r="A6" s="59" t="s">
        <v>18</v>
      </c>
      <c r="B6" s="59" t="s">
        <v>89</v>
      </c>
      <c r="C6" s="59" t="s">
        <v>45</v>
      </c>
      <c r="D6" s="59" t="s">
        <v>38</v>
      </c>
      <c r="E6" s="59"/>
    </row>
    <row r="7" spans="1:5" ht="36.75" customHeight="1">
      <c r="A7" s="74" t="s">
        <v>47</v>
      </c>
      <c r="B7" s="139" t="s">
        <v>72</v>
      </c>
      <c r="C7" s="59" t="s">
        <v>56</v>
      </c>
      <c r="D7" s="59" t="s">
        <v>57</v>
      </c>
      <c r="E7" s="73"/>
    </row>
    <row r="8" spans="1:5" ht="36.75" customHeight="1">
      <c r="A8" s="74" t="s">
        <v>40</v>
      </c>
      <c r="B8" s="59" t="s">
        <v>55</v>
      </c>
      <c r="C8" s="59" t="s">
        <v>45</v>
      </c>
      <c r="D8" s="59" t="s">
        <v>38</v>
      </c>
      <c r="E8" s="73"/>
    </row>
    <row r="9" spans="1:5" ht="36.75" customHeight="1" hidden="1">
      <c r="A9" s="74" t="s">
        <v>50</v>
      </c>
      <c r="B9" s="59"/>
      <c r="C9" s="59"/>
      <c r="D9" s="59"/>
      <c r="E9" s="73"/>
    </row>
    <row r="10" spans="1:5" ht="36.75" customHeight="1" hidden="1">
      <c r="A10" s="74" t="s">
        <v>53</v>
      </c>
      <c r="B10" s="59"/>
      <c r="C10" s="59"/>
      <c r="D10" s="59"/>
      <c r="E10" s="73"/>
    </row>
    <row r="11" spans="1:5" s="100" customFormat="1" ht="36.75" customHeight="1">
      <c r="A11" s="74" t="s">
        <v>74</v>
      </c>
      <c r="B11" s="59" t="s">
        <v>90</v>
      </c>
      <c r="C11" s="59" t="s">
        <v>45</v>
      </c>
      <c r="D11" s="59" t="s">
        <v>38</v>
      </c>
      <c r="E11" s="73"/>
    </row>
    <row r="12" spans="1:5" s="100" customFormat="1" ht="36.75" customHeight="1">
      <c r="A12" s="74" t="s">
        <v>259</v>
      </c>
      <c r="B12" s="59" t="s">
        <v>260</v>
      </c>
      <c r="C12" s="59" t="s">
        <v>91</v>
      </c>
      <c r="D12" s="59" t="s">
        <v>39</v>
      </c>
      <c r="E12" s="73"/>
    </row>
    <row r="13" spans="1:5" ht="36.75" customHeight="1">
      <c r="A13" s="74" t="s">
        <v>11</v>
      </c>
      <c r="B13" s="59" t="s">
        <v>51</v>
      </c>
      <c r="C13" s="59" t="s">
        <v>45</v>
      </c>
      <c r="D13" s="59" t="s">
        <v>39</v>
      </c>
      <c r="E13" s="73"/>
    </row>
    <row r="14" spans="1:5" s="141" customFormat="1" ht="36.75" customHeight="1">
      <c r="A14" s="74" t="s">
        <v>73</v>
      </c>
      <c r="B14" s="59" t="s">
        <v>261</v>
      </c>
      <c r="C14" s="59" t="s">
        <v>91</v>
      </c>
      <c r="D14" s="59" t="s">
        <v>39</v>
      </c>
      <c r="E14" s="140"/>
    </row>
    <row r="15" spans="1:5" ht="36.75" customHeight="1">
      <c r="A15" s="74" t="s">
        <v>41</v>
      </c>
      <c r="B15" s="59" t="s">
        <v>93</v>
      </c>
      <c r="C15" s="59"/>
      <c r="D15" s="59" t="s">
        <v>38</v>
      </c>
      <c r="E15" s="73"/>
    </row>
    <row r="18" spans="1:5" ht="12.75">
      <c r="A18" s="1"/>
      <c r="B18" s="2"/>
      <c r="C18" s="1"/>
      <c r="D18" s="1"/>
      <c r="E18" s="1"/>
    </row>
    <row r="19" spans="1:5" ht="12.75">
      <c r="A19" s="1" t="s">
        <v>44</v>
      </c>
      <c r="B19" s="2"/>
      <c r="D19" s="7" t="s">
        <v>82</v>
      </c>
      <c r="E19" s="1"/>
    </row>
    <row r="20" spans="1:5" ht="17.25" customHeight="1">
      <c r="A20" s="1"/>
      <c r="B20" s="2"/>
      <c r="D20" s="1"/>
      <c r="E20" s="1"/>
    </row>
    <row r="21" spans="1:12" ht="84.75" customHeight="1">
      <c r="A21" s="212" t="s">
        <v>86</v>
      </c>
      <c r="B21" s="212"/>
      <c r="C21" s="212"/>
      <c r="D21" s="212"/>
      <c r="E21" s="69"/>
      <c r="F21" s="69"/>
      <c r="G21" s="69"/>
      <c r="H21" s="69"/>
      <c r="I21" s="69"/>
      <c r="J21" s="69"/>
      <c r="K21" s="69"/>
      <c r="L21" s="69"/>
    </row>
    <row r="22" spans="1:10" ht="26.25" customHeight="1" hidden="1">
      <c r="A22" s="253"/>
      <c r="B22" s="253"/>
      <c r="C22" s="253"/>
      <c r="D22" s="253"/>
      <c r="E22" s="253"/>
      <c r="F22" s="54"/>
      <c r="G22" s="54"/>
      <c r="H22" s="54"/>
      <c r="I22" s="54"/>
      <c r="J22" s="54"/>
    </row>
    <row r="23" spans="1:4" ht="21.75" customHeight="1">
      <c r="A23" s="254" t="s">
        <v>94</v>
      </c>
      <c r="B23" s="254"/>
      <c r="C23" s="254"/>
      <c r="D23" s="254"/>
    </row>
    <row r="24" spans="1:5" ht="21.75" customHeight="1">
      <c r="A24" s="142" t="s">
        <v>87</v>
      </c>
      <c r="B24" s="143"/>
      <c r="C24" s="143"/>
      <c r="D24" s="144" t="s">
        <v>88</v>
      </c>
      <c r="E24" s="71"/>
    </row>
    <row r="25" spans="1:4" ht="21.75" customHeight="1">
      <c r="A25" s="58" t="s">
        <v>33</v>
      </c>
      <c r="B25" s="73" t="s">
        <v>34</v>
      </c>
      <c r="C25" s="73" t="s">
        <v>35</v>
      </c>
      <c r="D25" s="73" t="s">
        <v>36</v>
      </c>
    </row>
    <row r="26" spans="1:4" ht="36.75" customHeight="1">
      <c r="A26" s="59" t="s">
        <v>18</v>
      </c>
      <c r="B26" s="59" t="s">
        <v>89</v>
      </c>
      <c r="C26" s="59" t="s">
        <v>45</v>
      </c>
      <c r="D26" s="59" t="s">
        <v>38</v>
      </c>
    </row>
    <row r="27" spans="1:4" ht="36.75" customHeight="1">
      <c r="A27" s="74" t="s">
        <v>47</v>
      </c>
      <c r="B27" s="139" t="s">
        <v>72</v>
      </c>
      <c r="C27" s="59" t="s">
        <v>56</v>
      </c>
      <c r="D27" s="59" t="s">
        <v>57</v>
      </c>
    </row>
    <row r="28" spans="1:4" ht="36.75" customHeight="1">
      <c r="A28" s="74" t="s">
        <v>40</v>
      </c>
      <c r="B28" s="59" t="s">
        <v>55</v>
      </c>
      <c r="C28" s="59" t="s">
        <v>45</v>
      </c>
      <c r="D28" s="59" t="s">
        <v>38</v>
      </c>
    </row>
    <row r="29" spans="1:4" ht="36.75" customHeight="1" hidden="1">
      <c r="A29" s="74" t="s">
        <v>50</v>
      </c>
      <c r="B29" s="59"/>
      <c r="C29" s="59"/>
      <c r="D29" s="59"/>
    </row>
    <row r="30" spans="1:4" ht="36.75" customHeight="1" hidden="1">
      <c r="A30" s="74" t="s">
        <v>53</v>
      </c>
      <c r="B30" s="59"/>
      <c r="C30" s="59"/>
      <c r="D30" s="59"/>
    </row>
    <row r="31" spans="1:4" s="100" customFormat="1" ht="36.75" customHeight="1">
      <c r="A31" s="74" t="s">
        <v>92</v>
      </c>
      <c r="B31" s="59" t="s">
        <v>90</v>
      </c>
      <c r="C31" s="59" t="s">
        <v>45</v>
      </c>
      <c r="D31" s="59" t="s">
        <v>38</v>
      </c>
    </row>
    <row r="32" spans="1:4" ht="36.75" customHeight="1">
      <c r="A32" s="74" t="s">
        <v>11</v>
      </c>
      <c r="B32" s="59" t="s">
        <v>51</v>
      </c>
      <c r="C32" s="59" t="s">
        <v>45</v>
      </c>
      <c r="D32" s="59" t="s">
        <v>39</v>
      </c>
    </row>
    <row r="33" spans="1:4" ht="36.75" customHeight="1">
      <c r="A33" s="74" t="s">
        <v>41</v>
      </c>
      <c r="B33" s="59" t="s">
        <v>93</v>
      </c>
      <c r="C33" s="59"/>
      <c r="D33" s="59" t="s">
        <v>38</v>
      </c>
    </row>
    <row r="36" spans="1:5" ht="12.75">
      <c r="A36" s="1"/>
      <c r="B36" s="2"/>
      <c r="C36" s="1"/>
      <c r="D36" s="1"/>
      <c r="E36" s="1"/>
    </row>
    <row r="37" spans="1:5" ht="12.75">
      <c r="A37" s="1" t="s">
        <v>44</v>
      </c>
      <c r="B37" s="7" t="s">
        <v>82</v>
      </c>
      <c r="D37" s="7"/>
      <c r="E37" s="1"/>
    </row>
  </sheetData>
  <sheetProtection/>
  <mergeCells count="5">
    <mergeCell ref="A1:E1"/>
    <mergeCell ref="A2:E2"/>
    <mergeCell ref="A22:E22"/>
    <mergeCell ref="A23:D23"/>
    <mergeCell ref="A21:D21"/>
  </mergeCells>
  <printOptions/>
  <pageMargins left="0.35433070866141736" right="0.2362204724409449" top="0.35433070866141736" bottom="0.7480314960629921" header="0.31496062992125984" footer="0.31496062992125984"/>
  <pageSetup horizontalDpi="600" verticalDpi="600" orientation="portrait" paperSize="9" scale="95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 </cp:lastModifiedBy>
  <cp:lastPrinted>2020-08-30T15:01:31Z</cp:lastPrinted>
  <dcterms:created xsi:type="dcterms:W3CDTF">2015-04-26T07:55:09Z</dcterms:created>
  <dcterms:modified xsi:type="dcterms:W3CDTF">2020-08-30T20:23:21Z</dcterms:modified>
  <cp:category/>
  <cp:version/>
  <cp:contentType/>
  <cp:contentStatus/>
</cp:coreProperties>
</file>