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375" tabRatio="933" activeTab="0"/>
  </bookViews>
  <sheets>
    <sheet name="МЛ" sheetId="1" r:id="rId1"/>
    <sheet name="ППАд д" sheetId="2" r:id="rId2"/>
    <sheet name="ППАд ок" sheetId="3" r:id="rId3"/>
    <sheet name="ЭКВИ" sheetId="4" r:id="rId4"/>
    <sheet name="ППюн" sheetId="5" r:id="rId5"/>
    <sheet name="Тест д" sheetId="6" r:id="rId6"/>
    <sheet name="Тест ок" sheetId="7" r:id="rId7"/>
    <sheet name="Абс(д)" sheetId="8" r:id="rId8"/>
    <sheet name="Абс(л)" sheetId="9" r:id="rId9"/>
    <sheet name="Абс(ю)" sheetId="10" r:id="rId10"/>
    <sheet name="Абс(т)" sheetId="11" r:id="rId11"/>
    <sheet name="Судейская" sheetId="12" r:id="rId12"/>
  </sheets>
  <definedNames>
    <definedName name="_xlnm.Print_Area" localSheetId="8">'Абс(л)'!$A$1:$P$18</definedName>
    <definedName name="_xlnm.Print_Area" localSheetId="10">'Абс(т)'!$A$1:$P$48</definedName>
    <definedName name="_xlnm.Print_Area" localSheetId="9">'Абс(ю)'!$A$1:$P$26</definedName>
    <definedName name="_xlnm.Print_Area" localSheetId="0">'МЛ'!$A$1:$L$45</definedName>
    <definedName name="_xlnm.Print_Area" localSheetId="1">'ППАд д'!$A$1:$Y$16</definedName>
    <definedName name="_xlnm.Print_Area" localSheetId="2">'ППАд ок'!$A$1:$Y$23</definedName>
    <definedName name="_xlnm.Print_Area" localSheetId="4">'ППюн'!$A$1:$Y$21</definedName>
    <definedName name="_xlnm.Print_Area" localSheetId="5">'Тест д'!$A$1:$Z$21</definedName>
    <definedName name="_xlnm.Print_Area" localSheetId="6">'Тест ок'!$A$1:$Z$25</definedName>
    <definedName name="_xlnm.Print_Area" localSheetId="3">'ЭКВИ'!$A$1:$Z$15</definedName>
  </definedNames>
  <calcPr fullCalcOnLoad="1"/>
</workbook>
</file>

<file path=xl/sharedStrings.xml><?xml version="1.0" encoding="utf-8"?>
<sst xmlns="http://schemas.openxmlformats.org/spreadsheetml/2006/main" count="1648" uniqueCount="377">
  <si>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</si>
  <si>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</si>
  <si>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</si>
  <si>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</si>
  <si>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</si>
  <si>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</si>
  <si>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</si>
  <si>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</si>
  <si>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</si>
  <si>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</si>
  <si>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</si>
  <si>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</si>
  <si>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</si>
  <si>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</si>
  <si>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</si>
  <si>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</si>
  <si>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</si>
  <si>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</si>
  <si>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</si>
  <si>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</si>
  <si>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</si>
  <si>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</si>
  <si>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</si>
  <si>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</si>
  <si>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</si>
  <si>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</si>
  <si>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</si>
  <si>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</si>
  <si>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</si>
  <si>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</si>
  <si>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</si>
  <si>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</si>
  <si>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</si>
  <si>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</si>
  <si>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</si>
  <si>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</si>
  <si>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</si>
  <si>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</si>
  <si>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</si>
  <si>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Член ГСК</t>
  </si>
  <si>
    <t>Ветеринарный врач</t>
  </si>
  <si>
    <t>самостоятельно</t>
  </si>
  <si>
    <t>Допущен</t>
  </si>
  <si>
    <t xml:space="preserve">Главный судья </t>
  </si>
  <si>
    <t>1К</t>
  </si>
  <si>
    <t>-</t>
  </si>
  <si>
    <t>3К</t>
  </si>
  <si>
    <t>М</t>
  </si>
  <si>
    <t>Ассистент ст.судьи</t>
  </si>
  <si>
    <t>Блюменталь Н.А.</t>
  </si>
  <si>
    <t>Блюменталь Н. - 1К - Санкт-Петербург</t>
  </si>
  <si>
    <t>Читчик</t>
  </si>
  <si>
    <t>Медиана</t>
  </si>
  <si>
    <t>Морковкин Г. - 1К - Ленинградская область</t>
  </si>
  <si>
    <t>Морковкин Г.Н.</t>
  </si>
  <si>
    <t>2К</t>
  </si>
  <si>
    <t>011273</t>
  </si>
  <si>
    <t>Волкова Ж.</t>
  </si>
  <si>
    <t>012006</t>
  </si>
  <si>
    <t>009475</t>
  </si>
  <si>
    <t>026684</t>
  </si>
  <si>
    <t>Пуга О.</t>
  </si>
  <si>
    <t>004409</t>
  </si>
  <si>
    <t>Иванова Н.</t>
  </si>
  <si>
    <t>Секретарь</t>
  </si>
  <si>
    <r>
      <t xml:space="preserve">МЕШКОВА </t>
    </r>
    <r>
      <rPr>
        <sz val="9"/>
        <rFont val="Verdana"/>
        <family val="2"/>
      </rPr>
      <t>Ольга</t>
    </r>
  </si>
  <si>
    <r>
      <t xml:space="preserve">Зачет "Юноши"
</t>
    </r>
    <r>
      <rPr>
        <sz val="10"/>
        <rFont val="Verdana"/>
        <family val="2"/>
      </rPr>
      <t xml:space="preserve">юноши и девушки 14-18 лет </t>
    </r>
  </si>
  <si>
    <t xml:space="preserve">Предварительный приз. Юноши </t>
  </si>
  <si>
    <t>КБ "ЗАО Приневское"/ Ленинградская область</t>
  </si>
  <si>
    <t>08 сентября 2019г.</t>
  </si>
  <si>
    <r>
      <rPr>
        <b/>
        <sz val="12"/>
        <rFont val="Verdana"/>
        <family val="2"/>
      </rPr>
      <t xml:space="preserve">Всеволожские открытые конные игры 2019
Соревнования на призы ПЗ "Приневское" 4 этап, ФИНАЛ
</t>
    </r>
    <r>
      <rPr>
        <sz val="12"/>
        <rFont val="Verdana"/>
        <family val="2"/>
      </rPr>
      <t>КЛУБНЫЕ СОРЕВНОВАНИЯ</t>
    </r>
  </si>
  <si>
    <t>Ганюшкина Л.А.</t>
  </si>
  <si>
    <t>Назарова Н.А.</t>
  </si>
  <si>
    <t>Судья-инспектор (стюард)</t>
  </si>
  <si>
    <t>Рейфельд Л.В.</t>
  </si>
  <si>
    <t>Парфенова А.Г.</t>
  </si>
  <si>
    <r>
      <t xml:space="preserve">Всеволожские открытые конные игры 2019
Соревнования на призы ПЗ "Приневское" 4 этап, ФИНАЛ
</t>
    </r>
    <r>
      <rPr>
        <sz val="14"/>
        <rFont val="Verdana"/>
        <family val="2"/>
      </rPr>
      <t xml:space="preserve">КЛУБНЫЕ СОРЕВНОВАНИЯ
</t>
    </r>
    <r>
      <rPr>
        <sz val="10"/>
        <rFont val="Verdana"/>
        <family val="2"/>
      </rPr>
      <t>(среди мальчиков и девочек до 15 лет, юношей и девушек 14-18 лет, мужчин и женщин)</t>
    </r>
  </si>
  <si>
    <t>Юношеские езды</t>
  </si>
  <si>
    <t>1 этап
26.05.19</t>
  </si>
  <si>
    <t>2 этап
23.06.19</t>
  </si>
  <si>
    <t>3 этап
18.08.19</t>
  </si>
  <si>
    <t>4 этап
08.09.19</t>
  </si>
  <si>
    <t>Финал
08.09.19</t>
  </si>
  <si>
    <t>Два лучших этапа и финал</t>
  </si>
  <si>
    <t>Вып. норм.</t>
  </si>
  <si>
    <t>Зачет "Юноши"</t>
  </si>
  <si>
    <r>
      <t xml:space="preserve">БЕЛЫХ </t>
    </r>
    <r>
      <rPr>
        <sz val="9"/>
        <rFont val="Verdana"/>
        <family val="2"/>
      </rPr>
      <t>Ксения, 2003</t>
    </r>
  </si>
  <si>
    <t>015303</t>
  </si>
  <si>
    <t>011268</t>
  </si>
  <si>
    <r>
      <t xml:space="preserve">ЮДИНКОВА </t>
    </r>
    <r>
      <rPr>
        <sz val="9"/>
        <rFont val="Verdana"/>
        <family val="2"/>
      </rPr>
      <t>Ксения, 2004</t>
    </r>
  </si>
  <si>
    <t>011928</t>
  </si>
  <si>
    <t>Музис И.</t>
  </si>
  <si>
    <r>
      <t xml:space="preserve">ЖИТНИКОВА
</t>
    </r>
    <r>
      <rPr>
        <sz val="9"/>
        <rFont val="Verdana"/>
        <family val="2"/>
      </rPr>
      <t>Анастасия, 2001</t>
    </r>
  </si>
  <si>
    <t>016112</t>
  </si>
  <si>
    <t>Калинина О.В.</t>
  </si>
  <si>
    <t>Калинина О.</t>
  </si>
  <si>
    <t>КСК "Велес"/
Санкт-Петербург</t>
  </si>
  <si>
    <r>
      <t xml:space="preserve">ТИХОНОВА </t>
    </r>
    <r>
      <rPr>
        <sz val="9"/>
        <color indexed="8"/>
        <rFont val="Verdana"/>
        <family val="2"/>
      </rPr>
      <t>Елизавета</t>
    </r>
    <r>
      <rPr>
        <b/>
        <sz val="9"/>
        <color indexed="8"/>
        <rFont val="Verdana"/>
        <family val="2"/>
      </rPr>
      <t>,</t>
    </r>
    <r>
      <rPr>
        <sz val="9"/>
        <color indexed="8"/>
        <rFont val="Verdana"/>
        <family val="2"/>
      </rPr>
      <t xml:space="preserve"> 2001</t>
    </r>
  </si>
  <si>
    <t>044601</t>
  </si>
  <si>
    <t>Зачет "Открытый класс"</t>
  </si>
  <si>
    <r>
      <t xml:space="preserve">СЛИЖЕВСКАЯ </t>
    </r>
    <r>
      <rPr>
        <sz val="9"/>
        <rFont val="Verdana"/>
        <family val="2"/>
      </rPr>
      <t>Кристина</t>
    </r>
  </si>
  <si>
    <t>017072</t>
  </si>
  <si>
    <t>0016919</t>
  </si>
  <si>
    <t>Слижевская К.</t>
  </si>
  <si>
    <t>КСК "Велес" / 
Санкт-Петербург</t>
  </si>
  <si>
    <r>
      <t xml:space="preserve">МАТЮХИНА
</t>
    </r>
    <r>
      <rPr>
        <sz val="9"/>
        <rFont val="Verdana"/>
        <family val="2"/>
      </rPr>
      <t>Алина</t>
    </r>
  </si>
  <si>
    <t>042996</t>
  </si>
  <si>
    <t>012551</t>
  </si>
  <si>
    <t>Маругина Е.</t>
  </si>
  <si>
    <t>КЦ "Простор"/
Санкт-Петербург</t>
  </si>
  <si>
    <r>
      <t xml:space="preserve">ШИЧЕНКОВА </t>
    </r>
    <r>
      <rPr>
        <sz val="9"/>
        <rFont val="Verdana"/>
        <family val="2"/>
      </rPr>
      <t>Ирина</t>
    </r>
  </si>
  <si>
    <t>Сорокина Т.</t>
  </si>
  <si>
    <r>
      <t xml:space="preserve">БАВЫКИНА
</t>
    </r>
    <r>
      <rPr>
        <sz val="9"/>
        <rFont val="Verdana"/>
        <family val="2"/>
      </rPr>
      <t>Антонина</t>
    </r>
  </si>
  <si>
    <t>011885</t>
  </si>
  <si>
    <t xml:space="preserve">ЗАО "Приневское"
</t>
  </si>
  <si>
    <t>Мулкахайнен М.</t>
  </si>
  <si>
    <t>КСБ "Приневское"</t>
  </si>
  <si>
    <r>
      <t xml:space="preserve">ГАВРИЛОВА
</t>
    </r>
    <r>
      <rPr>
        <sz val="9"/>
        <rFont val="Verdana"/>
        <family val="2"/>
      </rPr>
      <t>Дарья</t>
    </r>
  </si>
  <si>
    <t>055700</t>
  </si>
  <si>
    <t>017435</t>
  </si>
  <si>
    <t>Гаврилова Д.Д.</t>
  </si>
  <si>
    <t>Ершова К.</t>
  </si>
  <si>
    <r>
      <t xml:space="preserve">КУЦОБИНА
</t>
    </r>
    <r>
      <rPr>
        <sz val="9"/>
        <rFont val="Verdana"/>
        <family val="2"/>
      </rPr>
      <t>Виктория</t>
    </r>
  </si>
  <si>
    <t>001394</t>
  </si>
  <si>
    <t>МС</t>
  </si>
  <si>
    <t>011641</t>
  </si>
  <si>
    <t>Полянцева Е.А.</t>
  </si>
  <si>
    <t>КСК "Талисман"/
Санкт-Петербург</t>
  </si>
  <si>
    <r>
      <t xml:space="preserve">СЛЫШАНЕ
</t>
    </r>
    <r>
      <rPr>
        <sz val="9"/>
        <rFont val="Verdana"/>
        <family val="2"/>
      </rPr>
      <t>Марина</t>
    </r>
  </si>
  <si>
    <t>017227</t>
  </si>
  <si>
    <t>ВСЕВОЛОЖСКИЕ ОТКРЫТЫЕ КОННЫЕ ИГРЫ 2019</t>
  </si>
  <si>
    <t>Любительские езды</t>
  </si>
  <si>
    <r>
      <t xml:space="preserve">ДОБРЫНИНА
</t>
    </r>
    <r>
      <rPr>
        <sz val="9"/>
        <rFont val="Verdana"/>
        <family val="2"/>
      </rPr>
      <t>Людмила</t>
    </r>
  </si>
  <si>
    <t>007288</t>
  </si>
  <si>
    <t>020541</t>
  </si>
  <si>
    <t>Прокопенко Ю.В.</t>
  </si>
  <si>
    <t>010431</t>
  </si>
  <si>
    <t>Михайлова Т.Л.</t>
  </si>
  <si>
    <r>
      <t xml:space="preserve">НЕКРАСОВА
</t>
    </r>
    <r>
      <rPr>
        <sz val="9"/>
        <rFont val="Verdana"/>
        <family val="2"/>
      </rPr>
      <t>Анастасия</t>
    </r>
  </si>
  <si>
    <t>013784</t>
  </si>
  <si>
    <t>020406</t>
  </si>
  <si>
    <t>Буланова Л.</t>
  </si>
  <si>
    <t>КСК "Триумф"</t>
  </si>
  <si>
    <t>Детские езды</t>
  </si>
  <si>
    <t>Зачет "Дети"</t>
  </si>
  <si>
    <r>
      <t xml:space="preserve">КАЛИНИНА 
</t>
    </r>
    <r>
      <rPr>
        <sz val="9"/>
        <rFont val="Verdana"/>
        <family val="2"/>
      </rPr>
      <t>Зоя, 2006</t>
    </r>
  </si>
  <si>
    <t>000906</t>
  </si>
  <si>
    <r>
      <t xml:space="preserve">КАНТАНА РОО-04, </t>
    </r>
    <r>
      <rPr>
        <sz val="9"/>
        <rFont val="Verdana"/>
        <family val="2"/>
      </rPr>
      <t>кобыла, кар. великопол., Кляпс, Беларусь</t>
    </r>
  </si>
  <si>
    <t>017242</t>
  </si>
  <si>
    <t>Леонова И.Н.</t>
  </si>
  <si>
    <r>
      <rPr>
        <b/>
        <sz val="9"/>
        <color indexed="8"/>
        <rFont val="Verdana"/>
        <family val="2"/>
      </rPr>
      <t xml:space="preserve">ДЕМИНА </t>
    </r>
    <r>
      <rPr>
        <sz val="9"/>
        <color indexed="8"/>
        <rFont val="Verdana"/>
        <family val="2"/>
      </rPr>
      <t>Ирина, 2005</t>
    </r>
  </si>
  <si>
    <t>010731</t>
  </si>
  <si>
    <t>Теплухина А.</t>
  </si>
  <si>
    <r>
      <t xml:space="preserve">ДЕМИНА </t>
    </r>
    <r>
      <rPr>
        <sz val="9"/>
        <rFont val="Verdana"/>
        <family val="2"/>
      </rPr>
      <t>Ирина, 2005</t>
    </r>
  </si>
  <si>
    <t>Демин И.</t>
  </si>
  <si>
    <t>Рейфельд Л.</t>
  </si>
  <si>
    <r>
      <t xml:space="preserve">ЗЛОТНИКОВА
</t>
    </r>
    <r>
      <rPr>
        <sz val="9"/>
        <rFont val="Verdana"/>
        <family val="2"/>
      </rPr>
      <t>Полина, 2006</t>
    </r>
  </si>
  <si>
    <t>Козьма Н.</t>
  </si>
  <si>
    <t>КСК "Кантри"</t>
  </si>
  <si>
    <r>
      <t xml:space="preserve">ИВАНОВА
</t>
    </r>
    <r>
      <rPr>
        <sz val="9"/>
        <rFont val="Verdana"/>
        <family val="2"/>
      </rPr>
      <t>Дарья, 2006</t>
    </r>
  </si>
  <si>
    <r>
      <t xml:space="preserve">ЛАЗУКО
</t>
    </r>
    <r>
      <rPr>
        <sz val="9"/>
        <rFont val="Verdana"/>
        <family val="2"/>
      </rPr>
      <t>Елизавета, 2008</t>
    </r>
  </si>
  <si>
    <t>Назарова Д.Г.</t>
  </si>
  <si>
    <r>
      <t xml:space="preserve">НИКИТИНА
</t>
    </r>
    <r>
      <rPr>
        <sz val="9"/>
        <rFont val="Verdana"/>
        <family val="2"/>
      </rPr>
      <t>Анна, 2006</t>
    </r>
  </si>
  <si>
    <t>Кравченко Н.</t>
  </si>
  <si>
    <t>КСК "Фарфор"/
Новгородская область</t>
  </si>
  <si>
    <t>Иванова Н.В.</t>
  </si>
  <si>
    <t>КК "Фарфор"/
Новгородская область</t>
  </si>
  <si>
    <r>
      <t xml:space="preserve">ПЫЛОВ
</t>
    </r>
    <r>
      <rPr>
        <sz val="9"/>
        <rFont val="Verdana"/>
        <family val="2"/>
      </rPr>
      <t>Иван, 2005</t>
    </r>
  </si>
  <si>
    <t>067005</t>
  </si>
  <si>
    <r>
      <t xml:space="preserve">УЛЬЯНОВА </t>
    </r>
    <r>
      <rPr>
        <sz val="9"/>
        <rFont val="Verdana"/>
        <family val="2"/>
      </rPr>
      <t>Олеся, 2005</t>
    </r>
  </si>
  <si>
    <t>011373</t>
  </si>
  <si>
    <t>Попова Л.</t>
  </si>
  <si>
    <r>
      <t xml:space="preserve">ШЕВЧЕНКО
</t>
    </r>
    <r>
      <rPr>
        <sz val="9"/>
        <rFont val="Verdana"/>
        <family val="2"/>
      </rPr>
      <t>Елизавета, 2006</t>
    </r>
  </si>
  <si>
    <t>057906</t>
  </si>
  <si>
    <r>
      <rPr>
        <b/>
        <sz val="9"/>
        <rFont val="Verdana"/>
        <family val="2"/>
      </rPr>
      <t xml:space="preserve">СЕМЕНОВА </t>
    </r>
    <r>
      <rPr>
        <sz val="9"/>
        <rFont val="Verdana"/>
        <family val="2"/>
      </rPr>
      <t>Татьяна</t>
    </r>
  </si>
  <si>
    <t>008133</t>
  </si>
  <si>
    <r>
      <t xml:space="preserve">КАЛИНИНА </t>
    </r>
    <r>
      <rPr>
        <sz val="9"/>
        <rFont val="Verdana"/>
        <family val="2"/>
      </rPr>
      <t>Ольга</t>
    </r>
  </si>
  <si>
    <t>Леонова И.</t>
  </si>
  <si>
    <t>003076</t>
  </si>
  <si>
    <r>
      <t xml:space="preserve">СОКОЛОВА </t>
    </r>
    <r>
      <rPr>
        <sz val="9"/>
        <rFont val="Verdana"/>
        <family val="2"/>
      </rPr>
      <t>Ася, 2002</t>
    </r>
  </si>
  <si>
    <t>КСБ "Приневское"/
Ленинградская область</t>
  </si>
  <si>
    <t>020409</t>
  </si>
  <si>
    <t>Сомичева М.</t>
  </si>
  <si>
    <r>
      <t xml:space="preserve">ИВАНОВА </t>
    </r>
    <r>
      <rPr>
        <sz val="9"/>
        <rFont val="Verdana"/>
        <family val="2"/>
      </rPr>
      <t>Наталья, 1991</t>
    </r>
  </si>
  <si>
    <t>019691</t>
  </si>
  <si>
    <t>017931</t>
  </si>
  <si>
    <t>Кравченко Н.В.</t>
  </si>
  <si>
    <t>011893</t>
  </si>
  <si>
    <t>020503</t>
  </si>
  <si>
    <t>СПб ГБУ СШОР по КС и СП</t>
  </si>
  <si>
    <t>ЧКК "Пудость"/
Санкт-Петербург</t>
  </si>
  <si>
    <t>018182</t>
  </si>
  <si>
    <t>004180</t>
  </si>
  <si>
    <t>Морина В.</t>
  </si>
  <si>
    <t>КСК "Олимп" / Ленинградская область</t>
  </si>
  <si>
    <r>
      <t xml:space="preserve">НОВИКОВА </t>
    </r>
    <r>
      <rPr>
        <sz val="9"/>
        <rFont val="Verdana"/>
        <family val="2"/>
      </rPr>
      <t>Полина</t>
    </r>
  </si>
  <si>
    <t>021179</t>
  </si>
  <si>
    <t>003677</t>
  </si>
  <si>
    <t>Симонов Е.П.</t>
  </si>
  <si>
    <r>
      <t xml:space="preserve">ПУДОВА </t>
    </r>
    <r>
      <rPr>
        <sz val="9"/>
        <rFont val="Verdana"/>
        <family val="2"/>
      </rPr>
      <t>Дарья, 2004</t>
    </r>
  </si>
  <si>
    <t>084404</t>
  </si>
  <si>
    <t>007187</t>
  </si>
  <si>
    <t>Петроченков А.В.</t>
  </si>
  <si>
    <r>
      <t xml:space="preserve">ТХОРЖЕВСКАЯ
</t>
    </r>
    <r>
      <rPr>
        <sz val="9"/>
        <rFont val="Verdana"/>
        <family val="2"/>
      </rPr>
      <t>Ольга</t>
    </r>
  </si>
  <si>
    <t>014376</t>
  </si>
  <si>
    <t>017246</t>
  </si>
  <si>
    <r>
      <t xml:space="preserve">ЧУНКЕВИЧ
</t>
    </r>
    <r>
      <rPr>
        <sz val="9"/>
        <rFont val="Verdana"/>
        <family val="2"/>
      </rPr>
      <t>Екатерина</t>
    </r>
  </si>
  <si>
    <t>026689</t>
  </si>
  <si>
    <t>020858</t>
  </si>
  <si>
    <t>Чункевич Е.Г.</t>
  </si>
  <si>
    <t>Борисенко О.</t>
  </si>
  <si>
    <r>
      <t xml:space="preserve">ШЕВЧЕНКО </t>
    </r>
    <r>
      <rPr>
        <sz val="9"/>
        <rFont val="Verdana"/>
        <family val="2"/>
      </rPr>
      <t>Екатерина</t>
    </r>
  </si>
  <si>
    <t>006592</t>
  </si>
  <si>
    <t>ЗОА ПЗ "Принеское"</t>
  </si>
  <si>
    <t>Шевченко Е.</t>
  </si>
  <si>
    <t>Тестовые езды</t>
  </si>
  <si>
    <t>008645</t>
  </si>
  <si>
    <t>ЗАО "Приневское"</t>
  </si>
  <si>
    <t>009417</t>
  </si>
  <si>
    <r>
      <t xml:space="preserve">МУЛКАХАЙНЕН </t>
    </r>
    <r>
      <rPr>
        <sz val="9"/>
        <rFont val="Verdana"/>
        <family val="2"/>
      </rPr>
      <t>Катерина, 2008</t>
    </r>
    <r>
      <rPr>
        <b/>
        <sz val="9"/>
        <rFont val="Verdana"/>
        <family val="2"/>
      </rPr>
      <t xml:space="preserve"> </t>
    </r>
  </si>
  <si>
    <r>
      <t xml:space="preserve">ДЕМИНА </t>
    </r>
    <r>
      <rPr>
        <sz val="9"/>
        <rFont val="Verdana"/>
        <family val="2"/>
      </rPr>
      <t>Алена, 2005</t>
    </r>
  </si>
  <si>
    <r>
      <t xml:space="preserve">ВОРОНОВА
</t>
    </r>
    <r>
      <rPr>
        <sz val="9"/>
        <rFont val="Verdana"/>
        <family val="2"/>
      </rPr>
      <t>Виктория, 2006</t>
    </r>
  </si>
  <si>
    <r>
      <t xml:space="preserve">КОЛОСОВА </t>
    </r>
    <r>
      <rPr>
        <sz val="9"/>
        <rFont val="Verdana"/>
        <family val="2"/>
      </rPr>
      <t>Полина, 2006</t>
    </r>
  </si>
  <si>
    <t>018115</t>
  </si>
  <si>
    <t>Тхоржевская О.</t>
  </si>
  <si>
    <r>
      <t xml:space="preserve">ЕЛИЗАРОВА </t>
    </r>
    <r>
      <rPr>
        <sz val="9"/>
        <rFont val="Verdana"/>
        <family val="2"/>
      </rPr>
      <t>Кристина, 2010</t>
    </r>
  </si>
  <si>
    <t>КФХ"Золотой Ганновер"</t>
  </si>
  <si>
    <r>
      <t xml:space="preserve">ПАНДРАНГИ </t>
    </r>
    <r>
      <rPr>
        <sz val="9"/>
        <rFont val="Verdana"/>
        <family val="2"/>
      </rPr>
      <t>Харша</t>
    </r>
  </si>
  <si>
    <r>
      <t xml:space="preserve">ЛОГИНОВА
</t>
    </r>
    <r>
      <rPr>
        <sz val="9"/>
        <rFont val="Verdana"/>
        <family val="2"/>
      </rPr>
      <t>Ксения</t>
    </r>
  </si>
  <si>
    <r>
      <t xml:space="preserve">ТАБАЧИНСКАЯ
</t>
    </r>
    <r>
      <rPr>
        <sz val="9"/>
        <rFont val="Verdana"/>
        <family val="2"/>
      </rPr>
      <t>Анна</t>
    </r>
  </si>
  <si>
    <t>006809</t>
  </si>
  <si>
    <r>
      <t xml:space="preserve">ГУСИНСКАЯ </t>
    </r>
    <r>
      <rPr>
        <sz val="9"/>
        <rFont val="Verdana"/>
        <family val="2"/>
      </rPr>
      <t>Александра, 2004</t>
    </r>
  </si>
  <si>
    <t>020469</t>
  </si>
  <si>
    <t>Ольховская Ю.</t>
  </si>
  <si>
    <r>
      <t xml:space="preserve">ЗОТОВА </t>
    </r>
    <r>
      <rPr>
        <sz val="9"/>
        <rFont val="Verdana"/>
        <family val="2"/>
      </rPr>
      <t>Алена</t>
    </r>
  </si>
  <si>
    <r>
      <t xml:space="preserve">ИВАНОВА </t>
    </r>
    <r>
      <rPr>
        <sz val="9"/>
        <rFont val="Verdana"/>
        <family val="2"/>
      </rPr>
      <t>Ольга</t>
    </r>
  </si>
  <si>
    <r>
      <t xml:space="preserve">КАЛИНИНА
</t>
    </r>
    <r>
      <rPr>
        <sz val="9"/>
        <rFont val="Verdana"/>
        <family val="2"/>
      </rPr>
      <t>Ольга</t>
    </r>
  </si>
  <si>
    <t>Лапшина О.</t>
  </si>
  <si>
    <r>
      <t xml:space="preserve">НОВИКОВ </t>
    </r>
    <r>
      <rPr>
        <sz val="9"/>
        <rFont val="Verdana"/>
        <family val="2"/>
      </rPr>
      <t>Анатолий</t>
    </r>
  </si>
  <si>
    <t>001252</t>
  </si>
  <si>
    <r>
      <t xml:space="preserve">ОЛЬХОВСКАЯ </t>
    </r>
    <r>
      <rPr>
        <sz val="9"/>
        <rFont val="Verdana"/>
        <family val="2"/>
      </rPr>
      <t>Юлия</t>
    </r>
  </si>
  <si>
    <r>
      <t xml:space="preserve">ПОПОВА </t>
    </r>
    <r>
      <rPr>
        <sz val="9"/>
        <rFont val="Verdana"/>
        <family val="2"/>
      </rPr>
      <t>Любовь</t>
    </r>
  </si>
  <si>
    <r>
      <t xml:space="preserve">РОМАНОВА </t>
    </r>
    <r>
      <rPr>
        <sz val="9"/>
        <rFont val="Verdana"/>
        <family val="2"/>
      </rPr>
      <t>Елизавета</t>
    </r>
  </si>
  <si>
    <t>ДЖЕК ДЕНИЭЛС-12</t>
  </si>
  <si>
    <r>
      <t xml:space="preserve">СЕРГУТИНА
</t>
    </r>
    <r>
      <rPr>
        <sz val="9"/>
        <rFont val="Verdana"/>
        <family val="2"/>
      </rPr>
      <t>Марина</t>
    </r>
  </si>
  <si>
    <t>004436</t>
  </si>
  <si>
    <r>
      <t xml:space="preserve">СКВОРЦОВА </t>
    </r>
    <r>
      <rPr>
        <sz val="9"/>
        <rFont val="Verdana"/>
        <family val="2"/>
      </rPr>
      <t>Мария</t>
    </r>
  </si>
  <si>
    <t>б/к</t>
  </si>
  <si>
    <t>Рябкова Л.С.</t>
  </si>
  <si>
    <r>
      <t xml:space="preserve">ПОБЕДА-11, </t>
    </r>
    <r>
      <rPr>
        <sz val="9"/>
        <rFont val="Verdana"/>
        <family val="2"/>
      </rPr>
      <t>коб., сер., полукр., Бадьян, Россия</t>
    </r>
  </si>
  <si>
    <t>Матюхин Р.</t>
  </si>
  <si>
    <r>
      <t>ЛУИ КЕНИГ</t>
    </r>
    <r>
      <rPr>
        <sz val="9"/>
        <rFont val="Verdana"/>
        <family val="2"/>
      </rPr>
      <t>-05, мер., вор., ган., Легрант, Латвия</t>
    </r>
  </si>
  <si>
    <t>Киселева Г.</t>
  </si>
  <si>
    <t>Нарышкова Н.</t>
  </si>
  <si>
    <t>ч/в / 
Санкт-Петербург</t>
  </si>
  <si>
    <r>
      <t>АРГОНАВТ</t>
    </r>
    <r>
      <rPr>
        <sz val="9"/>
        <rFont val="Verdana"/>
        <family val="2"/>
      </rPr>
      <t>-07, мер., вор., полукр., Вихрь, Россия</t>
    </r>
  </si>
  <si>
    <t>КСБ "Принеское" / Ленинградская область</t>
  </si>
  <si>
    <t>ч/в /
Санкт-Петербург</t>
  </si>
  <si>
    <t>ч/в /
Новгородская область</t>
  </si>
  <si>
    <t>КСБ "Приневское" / Ленинградская область</t>
  </si>
  <si>
    <t>ч/в /
Ленинградская область</t>
  </si>
  <si>
    <t>ч/в /
 Ленинградская область</t>
  </si>
  <si>
    <r>
      <t>ЛАККИ</t>
    </r>
    <r>
      <rPr>
        <sz val="9"/>
        <rFont val="Verdana"/>
        <family val="2"/>
      </rPr>
      <t>-01, мер., зол.-рыж., донск., 1139 Лессинг 244, Св.-з.-рыж., 1987, к/з им. С.М.Буденного</t>
    </r>
  </si>
  <si>
    <t>008162</t>
  </si>
  <si>
    <t>Столыпин Н.</t>
  </si>
  <si>
    <r>
      <t>ОБРАЗ</t>
    </r>
    <r>
      <rPr>
        <sz val="9"/>
        <rFont val="Verdana"/>
        <family val="2"/>
      </rPr>
      <t>-06, жер., сер., терск., Отблеск, ООО ПКЗ "Ставропольский"</t>
    </r>
  </si>
  <si>
    <r>
      <t>ЛАНСЕЛОТ</t>
    </r>
    <r>
      <rPr>
        <sz val="9"/>
        <rFont val="Verdana"/>
        <family val="2"/>
      </rPr>
      <t>-11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жер., гнед., латв., Левантос I, Латвия</t>
    </r>
  </si>
  <si>
    <r>
      <t xml:space="preserve">ГАБНАСЫРОВ
</t>
    </r>
    <r>
      <rPr>
        <sz val="9"/>
        <rFont val="Verdana"/>
        <family val="2"/>
      </rPr>
      <t>Александр</t>
    </r>
  </si>
  <si>
    <r>
      <t>ТАЛИСМАН</t>
    </r>
    <r>
      <rPr>
        <sz val="9"/>
        <rFont val="Verdana"/>
        <family val="2"/>
      </rPr>
      <t>-10, жер., сер., орл., Самородок, Украина</t>
    </r>
  </si>
  <si>
    <r>
      <t xml:space="preserve">СОМИЧЕВА
</t>
    </r>
    <r>
      <rPr>
        <sz val="9"/>
        <rFont val="Verdana"/>
        <family val="2"/>
      </rPr>
      <t>Марина</t>
    </r>
  </si>
  <si>
    <r>
      <t>ТИХАЯ ЛАГУНА</t>
    </r>
    <r>
      <rPr>
        <sz val="9"/>
        <rFont val="Verdana"/>
        <family val="2"/>
      </rPr>
      <t>-14, коб., гнед., полукр., Ланселот, ЗАО "Приневское"</t>
    </r>
  </si>
  <si>
    <r>
      <t>ПОБЕДА</t>
    </r>
    <r>
      <rPr>
        <sz val="9"/>
        <rFont val="Verdana"/>
        <family val="2"/>
      </rPr>
      <t>-11, коб., сер., полукр., Бадьян, Россия</t>
    </r>
  </si>
  <si>
    <t>КФХ "Золотой Ганновер" / Ленинградская область</t>
  </si>
  <si>
    <r>
      <t>ХИТ</t>
    </r>
    <r>
      <rPr>
        <sz val="9"/>
        <rFont val="Verdana"/>
        <family val="2"/>
      </rPr>
      <t>-08, мер., гнед., полукр., Хопер, Ленинградская обл.</t>
    </r>
  </si>
  <si>
    <r>
      <t>ХАБАНЕРА</t>
    </r>
    <r>
      <rPr>
        <sz val="9"/>
        <rFont val="Verdana"/>
        <family val="2"/>
      </rPr>
      <t>-10, коб., гнед., трак., Хопер, Ленинградская обл.</t>
    </r>
  </si>
  <si>
    <r>
      <t>ВАЛЬС</t>
    </r>
    <r>
      <rPr>
        <sz val="9"/>
        <rFont val="Verdana"/>
        <family val="2"/>
      </rPr>
      <t>-00,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голш., Вистед, ЗАО "Приневское"</t>
    </r>
  </si>
  <si>
    <t>Табачинская А.</t>
  </si>
  <si>
    <r>
      <t>ДОННА Д</t>
    </r>
    <r>
      <rPr>
        <sz val="9"/>
        <rFont val="Verdana"/>
        <family val="2"/>
      </rPr>
      <t>-13, коб., рыж., латв., Давидс, Латвия</t>
    </r>
  </si>
  <si>
    <r>
      <t xml:space="preserve">ХОЛОДОВА </t>
    </r>
    <r>
      <rPr>
        <sz val="9"/>
        <rFont val="Verdana"/>
        <family val="2"/>
      </rPr>
      <t>Екатерина</t>
    </r>
  </si>
  <si>
    <t>011704</t>
  </si>
  <si>
    <t>Анухина В.</t>
  </si>
  <si>
    <r>
      <t>ДРУЖБА</t>
    </r>
    <r>
      <rPr>
        <sz val="9"/>
        <rFont val="Verdana"/>
        <family val="2"/>
      </rPr>
      <t>-08, коб., вор., рус.верх., Латто, ГПКЗ "Прилепский"</t>
    </r>
  </si>
  <si>
    <r>
      <t>ХВАЛА</t>
    </r>
    <r>
      <rPr>
        <sz val="9"/>
        <rFont val="Verdana"/>
        <family val="2"/>
      </rPr>
      <t>-15, коб., гнед., полукр., Ланселот, Ленинградская обл.</t>
    </r>
  </si>
  <si>
    <r>
      <t>КАНТАНА РОО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карак., великопольск., Кляпс, Беларусь</t>
    </r>
  </si>
  <si>
    <r>
      <t>ГАРТЕЗ</t>
    </r>
    <r>
      <rPr>
        <sz val="9"/>
        <rFont val="Verdana"/>
        <family val="2"/>
      </rPr>
      <t>-02,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т.-гн., латв., Гермес, Краснодарский край</t>
    </r>
  </si>
  <si>
    <t>041996</t>
  </si>
  <si>
    <t>023015</t>
  </si>
  <si>
    <t>023016</t>
  </si>
  <si>
    <t>Башкирева Е.</t>
  </si>
  <si>
    <t>КСК "Дансер"</t>
  </si>
  <si>
    <r>
      <t>ДРОНОВА</t>
    </r>
    <r>
      <rPr>
        <sz val="9"/>
        <rFont val="Verdana"/>
        <family val="2"/>
      </rPr>
      <t xml:space="preserve"> Елена</t>
    </r>
  </si>
  <si>
    <r>
      <t>ДАРШАН</t>
    </r>
    <r>
      <rPr>
        <sz val="9"/>
        <rFont val="Verdana"/>
        <family val="2"/>
      </rPr>
      <t>-02,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т.-гн., вестф., Дер Танзер, Германия</t>
    </r>
  </si>
  <si>
    <r>
      <t>ГЕТЕБОРГ М</t>
    </r>
    <r>
      <rPr>
        <sz val="9"/>
        <rFont val="Verdana"/>
        <family val="2"/>
      </rPr>
      <t>-13, мер., рыж., трак., Брест, ФХ Маланичевых</t>
    </r>
  </si>
  <si>
    <r>
      <t>ОСТЕРИЯ</t>
    </r>
    <r>
      <rPr>
        <sz val="9"/>
        <rFont val="Verdana"/>
        <family val="2"/>
      </rPr>
      <t>-09, коб., т.-гн., полукр., Сандр, Украина</t>
    </r>
  </si>
  <si>
    <t>Парфенова А.</t>
  </si>
  <si>
    <t xml:space="preserve">Технический делегат </t>
  </si>
  <si>
    <t>Цветков В.С.</t>
  </si>
  <si>
    <t>ВК</t>
  </si>
  <si>
    <r>
      <t>ДЖОКЕР</t>
    </r>
    <r>
      <rPr>
        <sz val="9"/>
        <rFont val="Verdana"/>
        <family val="2"/>
      </rPr>
      <t>-04, рыж., мер., ганн., Дублер, КФХ "Золотой Ганновер"</t>
    </r>
  </si>
  <si>
    <t>008407</t>
  </si>
  <si>
    <r>
      <t>ПУРГА</t>
    </r>
    <r>
      <rPr>
        <sz val="9"/>
        <rFont val="Verdana"/>
        <family val="2"/>
      </rPr>
      <t xml:space="preserve"> -05, коб., вор., полукр., Приход 9, ЛО</t>
    </r>
  </si>
  <si>
    <r>
      <t>БЕЛИССИМО</t>
    </r>
    <r>
      <rPr>
        <sz val="9"/>
        <rFont val="Verdana"/>
        <family val="2"/>
      </rPr>
      <t>-05, коб., сер., рус.верх., Мерсель, Ленинградская обл</t>
    </r>
  </si>
  <si>
    <t>Кушнир М.</t>
  </si>
  <si>
    <r>
      <t>МАЙРИНК</t>
    </r>
    <r>
      <rPr>
        <sz val="9"/>
        <rFont val="Verdana"/>
        <family val="2"/>
      </rPr>
      <t>-05,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сер., помесь, неизв., ЛО</t>
    </r>
  </si>
  <si>
    <r>
      <t>СОТЕРН</t>
    </r>
    <r>
      <rPr>
        <sz val="9"/>
        <rFont val="Verdana"/>
        <family val="2"/>
      </rPr>
      <t>-13, жер., рыж., полукр., Сайгон, Россия</t>
    </r>
  </si>
  <si>
    <r>
      <t>ЧЕРНИКА</t>
    </r>
    <r>
      <rPr>
        <sz val="9"/>
        <color indexed="8"/>
        <rFont val="Verdana"/>
        <family val="2"/>
      </rPr>
      <t>-11, коб., вор., полукр., неизв., Россия</t>
    </r>
  </si>
  <si>
    <r>
      <t>АЛМАЗ</t>
    </r>
    <r>
      <rPr>
        <sz val="9"/>
        <rFont val="Verdana"/>
        <family val="2"/>
      </rPr>
      <t>-09,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пег., пони класс, Ленинградская обл.</t>
    </r>
  </si>
  <si>
    <r>
      <t>ВАТ БАДИ</t>
    </r>
    <r>
      <rPr>
        <sz val="9"/>
        <rFont val="Verdana"/>
        <family val="2"/>
      </rPr>
      <t>-04, коб., гн., ган., Ватарпас, Калиниградская обл.</t>
    </r>
  </si>
  <si>
    <r>
      <t>ХВАСТУНЬЯ М</t>
    </r>
    <r>
      <rPr>
        <sz val="9"/>
        <rFont val="Verdana"/>
        <family val="2"/>
      </rPr>
      <t>-05,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гн., рус.тепл., Ходар, фх Маланичева</t>
    </r>
  </si>
  <si>
    <r>
      <t>АЙМАКС</t>
    </r>
    <r>
      <rPr>
        <sz val="9"/>
        <rFont val="Verdana"/>
        <family val="2"/>
      </rPr>
      <t>-13,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рыж., голл., Винзор, Россия</t>
    </r>
  </si>
  <si>
    <r>
      <t>ГУД ЛАК</t>
    </r>
    <r>
      <rPr>
        <sz val="9"/>
        <rFont val="Verdana"/>
        <family val="2"/>
      </rPr>
      <t>-08, жер., вор., ган., Гонг, КСК "Гардарика", Новгородская обл.</t>
    </r>
  </si>
  <si>
    <t>Прокопенко Ю.</t>
  </si>
  <si>
    <t>Михайлова Т.</t>
  </si>
  <si>
    <r>
      <t>РЕЙНДЖЕР</t>
    </r>
    <r>
      <rPr>
        <sz val="9"/>
        <rFont val="Verdana"/>
        <family val="2"/>
      </rPr>
      <t>-01, мерин, сер. латв., , Латвия</t>
    </r>
  </si>
  <si>
    <r>
      <t>ШОКОЛАД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мерин, гн. клеппер, неизв, Крым Респ</t>
    </r>
  </si>
  <si>
    <r>
      <t>ПОПУТЧИК</t>
    </r>
    <r>
      <rPr>
        <sz val="9"/>
        <rFont val="Verdana"/>
        <family val="2"/>
      </rPr>
      <t xml:space="preserve"> -14, мер., рыж., полукр., Поломник, Ленинградская обл</t>
    </r>
  </si>
  <si>
    <r>
      <t>ЗАВТРАК</t>
    </r>
    <r>
      <rPr>
        <sz val="9"/>
        <rFont val="Verdana"/>
        <family val="2"/>
      </rPr>
      <t>-03, жер., рыж., буд., Зачинщик 8, к/з им. Первой Конной Армии</t>
    </r>
  </si>
  <si>
    <r>
      <t>КАФА</t>
    </r>
    <r>
      <rPr>
        <sz val="9"/>
        <rFont val="Verdana"/>
        <family val="2"/>
      </rPr>
      <t>-08, коб., рыж. орл., Фарфор, Новгородская обл</t>
    </r>
  </si>
  <si>
    <t>Блюменталь Н.</t>
  </si>
  <si>
    <r>
      <t>ОРЛАНДО</t>
    </r>
    <r>
      <rPr>
        <sz val="9"/>
        <rFont val="Verdana"/>
        <family val="2"/>
      </rPr>
      <t>-09,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рыж., полукр., Вэбер, Моск.обл.</t>
    </r>
  </si>
  <si>
    <r>
      <t>РЕЙНДЖЕР</t>
    </r>
    <r>
      <rPr>
        <sz val="9"/>
        <rFont val="Verdana"/>
        <family val="2"/>
      </rPr>
      <t>-01, мер., сер. латв., неизв., Латвия</t>
    </r>
  </si>
  <si>
    <t>Симонов Е.</t>
  </si>
  <si>
    <r>
      <t>КАРДОНЕЗ</t>
    </r>
    <r>
      <rPr>
        <sz val="9"/>
        <rFont val="Verdana"/>
        <family val="2"/>
      </rPr>
      <t>-11,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вор., латв., Кондор, Латвия</t>
    </r>
  </si>
  <si>
    <r>
      <t>ИКЭЛЬ</t>
    </r>
    <r>
      <rPr>
        <sz val="9"/>
        <rFont val="Verdana"/>
        <family val="2"/>
      </rPr>
      <t>-04, коб., рыж., рус.верх., Элькуш, к/з им. С.М.Буденного</t>
    </r>
  </si>
  <si>
    <t>Веселина И.</t>
  </si>
  <si>
    <r>
      <t xml:space="preserve">Зачет "Открытый класс"
</t>
    </r>
    <r>
      <rPr>
        <sz val="10"/>
        <rFont val="Verdana"/>
        <family val="2"/>
      </rPr>
      <t>мужчины и женщины</t>
    </r>
  </si>
  <si>
    <t>Любительская езда. ЭКВИ №1 - Зачет "Открытый класс"</t>
  </si>
  <si>
    <t>008799</t>
  </si>
  <si>
    <r>
      <t xml:space="preserve">КУДРЯШОВА </t>
    </r>
    <r>
      <rPr>
        <sz val="9"/>
        <rFont val="Verdana"/>
        <family val="2"/>
      </rPr>
      <t>Марьяна, 2006</t>
    </r>
  </si>
  <si>
    <t>Клоков Ю.</t>
  </si>
  <si>
    <r>
      <t>ФЛОРИДА</t>
    </r>
    <r>
      <rPr>
        <sz val="9"/>
        <rFont val="Verdana"/>
        <family val="2"/>
      </rPr>
      <t>-06, коб., гнед., полукр., неизв., Московская обл</t>
    </r>
  </si>
  <si>
    <r>
      <t>ТРЕМБИТА</t>
    </r>
    <r>
      <rPr>
        <sz val="9"/>
        <rFont val="Verdana"/>
        <family val="2"/>
      </rPr>
      <t>-09, коб., гнед., полукр., Триал, Ленинградская обл.</t>
    </r>
  </si>
  <si>
    <r>
      <t>ПРЕСТИЖ</t>
    </r>
    <r>
      <rPr>
        <sz val="9"/>
        <rFont val="Verdana"/>
        <family val="2"/>
      </rPr>
      <t>-13, мер., сер., полукр., неизв., Россия</t>
    </r>
  </si>
  <si>
    <r>
      <t>ХИЛЬМА</t>
    </r>
    <r>
      <rPr>
        <sz val="9"/>
        <rFont val="Verdana"/>
        <family val="2"/>
      </rPr>
      <t>-15, коб., гнед., полукр., Ланселот, Ленинградская обл.</t>
    </r>
  </si>
  <si>
    <r>
      <t>ХОБОЛО</t>
    </r>
    <r>
      <rPr>
        <sz val="9"/>
        <rFont val="Verdana"/>
        <family val="2"/>
      </rPr>
      <t>-12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мер., бур., голл.тепл., , Голландия</t>
    </r>
  </si>
  <si>
    <r>
      <t>ХОБОЛО</t>
    </r>
    <r>
      <rPr>
        <sz val="9"/>
        <rFont val="Verdana"/>
        <family val="2"/>
      </rPr>
      <t>-12, мер., бур., голл.тепл., , Голландия</t>
    </r>
  </si>
  <si>
    <r>
      <t>ПУРГА</t>
    </r>
    <r>
      <rPr>
        <sz val="9"/>
        <rFont val="Verdana"/>
        <family val="2"/>
      </rPr>
      <t>-05,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полукр., Приход 9, ЛО</t>
    </r>
  </si>
  <si>
    <t>Бойцова А.</t>
  </si>
  <si>
    <r>
      <t>ДОННА ДЕЛИЯ</t>
    </r>
    <r>
      <rPr>
        <sz val="9"/>
        <rFont val="Verdana"/>
        <family val="2"/>
      </rPr>
      <t>-11, коб., рыж., ган., Дронго 5, к/з "Веедерн"</t>
    </r>
  </si>
  <si>
    <r>
      <t>ГУД ЛАК</t>
    </r>
    <r>
      <rPr>
        <sz val="9"/>
        <rFont val="Verdana"/>
        <family val="2"/>
      </rPr>
      <t>-08, жеребец, вор. ган., Гонг, КСК "Гардарика", Новгородская обл.</t>
    </r>
  </si>
  <si>
    <r>
      <t>АЙМАКС</t>
    </r>
    <r>
      <rPr>
        <sz val="9"/>
        <rFont val="Verdana"/>
        <family val="2"/>
      </rPr>
      <t>-13, мер., рыж., голл., Винзор, Россия</t>
    </r>
  </si>
  <si>
    <r>
      <t>КАРДОНЕЗ</t>
    </r>
    <r>
      <rPr>
        <sz val="9"/>
        <rFont val="Verdana"/>
        <family val="2"/>
      </rPr>
      <t>-11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мер., вор., латв., Кондор, Латвия</t>
    </r>
  </si>
  <si>
    <r>
      <t xml:space="preserve">ЛАПШИНА </t>
    </r>
    <r>
      <rPr>
        <sz val="9"/>
        <rFont val="Verdana"/>
        <family val="2"/>
      </rPr>
      <t>Ольга, 2002</t>
    </r>
  </si>
  <si>
    <r>
      <t>ЭГОИСТ</t>
    </r>
    <r>
      <rPr>
        <sz val="9"/>
        <rFont val="Verdana"/>
        <family val="2"/>
      </rPr>
      <t>-06, мер., вор., полукр., Схил, Россия</t>
    </r>
  </si>
  <si>
    <r>
      <t>ЧЕРИ БЬЮТИ</t>
    </r>
    <r>
      <rPr>
        <sz val="9"/>
        <rFont val="Verdana"/>
        <family val="2"/>
      </rPr>
      <t>-12, коб., гнед., полукр., Брадвей, Россия</t>
    </r>
  </si>
  <si>
    <r>
      <t>ЧЕРНИКА</t>
    </r>
    <r>
      <rPr>
        <sz val="9"/>
        <rFont val="Verdana"/>
        <family val="2"/>
      </rPr>
      <t>-11, коб., вор., полукр., неизв., Россия</t>
    </r>
  </si>
  <si>
    <r>
      <t>БЕЛИССИМО</t>
    </r>
    <r>
      <rPr>
        <sz val="9"/>
        <rFont val="Verdana"/>
        <family val="2"/>
      </rPr>
      <t>-05, коб., сер., РВ, Мерсель, Ленинградская обл.</t>
    </r>
  </si>
  <si>
    <r>
      <t xml:space="preserve">ДАВЫДОВА
</t>
    </r>
    <r>
      <rPr>
        <sz val="9"/>
        <rFont val="Verdana"/>
        <family val="2"/>
      </rPr>
      <t>Софья, 2007</t>
    </r>
  </si>
  <si>
    <r>
      <rPr>
        <b/>
        <sz val="14"/>
        <rFont val="Verdana"/>
        <family val="2"/>
      </rPr>
      <t xml:space="preserve">Всеволожские открытые конные игры 2019
Соревнования на призы ПЗ "Приневское" 4 этап, ФИНАЛ
</t>
    </r>
    <r>
      <rPr>
        <sz val="12"/>
        <rFont val="Verdana"/>
        <family val="2"/>
      </rPr>
      <t>КЛУБНЫЕ СОРЕВНОВАНИЯ</t>
    </r>
    <r>
      <rPr>
        <b/>
        <sz val="12"/>
        <rFont val="Verdana"/>
        <family val="2"/>
      </rPr>
      <t xml:space="preserve">
</t>
    </r>
    <r>
      <rPr>
        <sz val="10"/>
        <rFont val="Verdana"/>
        <family val="2"/>
      </rPr>
      <t>среди мальчиков и девочек до 15 лет, юношей и девушек 14-18 лет, мужчин и женщин</t>
    </r>
  </si>
  <si>
    <r>
      <rPr>
        <b/>
        <sz val="14"/>
        <rFont val="Verdana"/>
        <family val="2"/>
      </rPr>
      <t xml:space="preserve">Всеволожские открытые конные игры 2019
Соревнования на призы ПЗ "Приневское" 4 этап, ФИНАЛ
</t>
    </r>
    <r>
      <rPr>
        <sz val="14"/>
        <rFont val="Verdana"/>
        <family val="2"/>
      </rPr>
      <t>КЛУБНЫЕ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среди мальчиков и девочек до 15 лет, юношей и девушек 14-18 лет, мужчин и женщин</t>
    </r>
  </si>
  <si>
    <r>
      <t xml:space="preserve">Всеволожские открытые конные игры 2019
Соревнования на призы ПЗ "Приневское" 4 этап, ФИНАЛ
</t>
    </r>
    <r>
      <rPr>
        <sz val="14"/>
        <rFont val="Verdana"/>
        <family val="2"/>
      </rPr>
      <t xml:space="preserve">КЛУБНЫЕ СОРЕВНОВАНИЯ
</t>
    </r>
    <r>
      <rPr>
        <sz val="10"/>
        <rFont val="Verdana"/>
        <family val="2"/>
      </rPr>
      <t>среди мальчиков и девочек до 15 лет, юношей и девушек 14-18 лет, мужчин и женщин</t>
    </r>
  </si>
  <si>
    <r>
      <t>СМЕРШ</t>
    </r>
    <r>
      <rPr>
        <sz val="9"/>
        <rFont val="Verdana"/>
        <family val="2"/>
      </rPr>
      <t>-11, мер., сер., орл.рыс., Шторм, Россия</t>
    </r>
  </si>
  <si>
    <r>
      <t>НИОЛА-</t>
    </r>
    <r>
      <rPr>
        <sz val="9"/>
        <rFont val="Verdana"/>
        <family val="2"/>
      </rPr>
      <t>07, коб., сер., полукр., неизв., Россия</t>
    </r>
  </si>
  <si>
    <r>
      <t xml:space="preserve">РАХМЕЛЕВИЧ </t>
    </r>
    <r>
      <rPr>
        <sz val="9"/>
        <rFont val="Verdana"/>
        <family val="2"/>
      </rPr>
      <t>Сергей</t>
    </r>
  </si>
  <si>
    <t>Рахмелевич О.</t>
  </si>
  <si>
    <r>
      <t>БРАСЛЕТ</t>
    </r>
    <r>
      <rPr>
        <sz val="9"/>
        <rFont val="Verdana"/>
        <family val="2"/>
      </rPr>
      <t>-00, мер., сол., полукр., Салют, Ленинградская обл.</t>
    </r>
  </si>
  <si>
    <t>Предварительный приз А. Дети - Зачет "Открытый класс"</t>
  </si>
  <si>
    <t>INTRODUCTORY TEST D- Зачет "Открытый класс"</t>
  </si>
  <si>
    <t>Предварительный приз А. Дети - Зачет "Дети"</t>
  </si>
  <si>
    <t>INTRODUCTORY TEST D - Зачет "Дети"</t>
  </si>
  <si>
    <t>Слышане М.Б.</t>
  </si>
  <si>
    <r>
      <t xml:space="preserve">Судьи: </t>
    </r>
    <r>
      <rPr>
        <sz val="10"/>
        <rFont val="Verdana"/>
        <family val="2"/>
      </rPr>
      <t xml:space="preserve">Н - Ганюшкина Л. - 2К - Санкт-Петербург, </t>
    </r>
    <r>
      <rPr>
        <b/>
        <sz val="10"/>
        <rFont val="Verdana"/>
        <family val="2"/>
      </rPr>
      <t xml:space="preserve">С - Морковкин Г. - 1К - Ленинградская обл., </t>
    </r>
    <r>
      <rPr>
        <sz val="10"/>
        <rFont val="Verdana"/>
        <family val="2"/>
      </rPr>
      <t>М - Назарова Е. - 3К - Санкт-Петербург</t>
    </r>
  </si>
  <si>
    <r>
      <t xml:space="preserve">СЕМЕНОВА </t>
    </r>
    <r>
      <rPr>
        <sz val="9"/>
        <rFont val="Verdana"/>
        <family val="2"/>
      </rPr>
      <t>Татьяна</t>
    </r>
  </si>
  <si>
    <r>
      <t xml:space="preserve">Судьи: </t>
    </r>
    <r>
      <rPr>
        <sz val="10"/>
        <rFont val="Verdana"/>
        <family val="2"/>
      </rPr>
      <t xml:space="preserve">Н - Назарова Е. - 3К - Санкт-Петербург, </t>
    </r>
    <r>
      <rPr>
        <b/>
        <sz val="10"/>
        <rFont val="Verdana"/>
        <family val="2"/>
      </rPr>
      <t xml:space="preserve">С - Морковкин Г. - 1К - Ленинградская обл., </t>
    </r>
    <r>
      <rPr>
        <sz val="10"/>
        <rFont val="Verdana"/>
        <family val="2"/>
      </rPr>
      <t>М - Ганюшкина Л. - 2К - Санкт-Петербург</t>
    </r>
  </si>
  <si>
    <r>
      <t xml:space="preserve">МУЛКАХАЙНЕН </t>
    </r>
    <r>
      <rPr>
        <sz val="9"/>
        <rFont val="Verdana"/>
        <family val="2"/>
      </rPr>
      <t xml:space="preserve">Екатерина, 2008 </t>
    </r>
  </si>
  <si>
    <r>
      <rPr>
        <b/>
        <sz val="9"/>
        <rFont val="Verdana"/>
        <family val="2"/>
      </rPr>
      <t xml:space="preserve">КОЗЛОВА </t>
    </r>
    <r>
      <rPr>
        <sz val="9"/>
        <rFont val="Verdana"/>
        <family val="2"/>
      </rPr>
      <t>Диана, 2005</t>
    </r>
  </si>
  <si>
    <r>
      <t>КОЕКОЕКШОФ ДАНСЕР</t>
    </r>
    <r>
      <rPr>
        <sz val="9"/>
        <rFont val="Verdana"/>
        <family val="2"/>
      </rPr>
      <t>-06, мер., бул., уэльск.пони, Волингс Данте, Нидерланды</t>
    </r>
  </si>
  <si>
    <r>
      <t>АШЭСАШ ИДЕФИКС</t>
    </r>
    <r>
      <rPr>
        <sz val="9"/>
        <rFont val="Verdana"/>
        <family val="2"/>
      </rPr>
      <t>-13, жер., палом., уэльск.пони, Нилантсшовес Зиппо, Нидерланды</t>
    </r>
  </si>
  <si>
    <r>
      <t>ГЕНЕРАЛ</t>
    </r>
    <r>
      <rPr>
        <sz val="9"/>
        <rFont val="Verdana"/>
        <family val="2"/>
      </rPr>
      <t>-08</t>
    </r>
  </si>
  <si>
    <r>
      <t>ИНГИР</t>
    </r>
    <r>
      <rPr>
        <sz val="9"/>
        <rFont val="Verdana"/>
        <family val="2"/>
      </rPr>
      <t>-09</t>
    </r>
  </si>
  <si>
    <r>
      <rPr>
        <b/>
        <sz val="9"/>
        <rFont val="Verdana"/>
        <family val="2"/>
      </rPr>
      <t xml:space="preserve">МОРИНА </t>
    </r>
    <r>
      <rPr>
        <sz val="9"/>
        <rFont val="Verdana"/>
        <family val="2"/>
      </rPr>
      <t>Вера</t>
    </r>
  </si>
  <si>
    <r>
      <rPr>
        <b/>
        <sz val="9"/>
        <rFont val="Verdana"/>
        <family val="2"/>
      </rPr>
      <t>ВЕЛИМИР</t>
    </r>
    <r>
      <rPr>
        <sz val="9"/>
        <rFont val="Verdana"/>
        <family val="2"/>
      </rPr>
      <t>-04, мер., рыж., трак., Мавр, Ленинградская обл.</t>
    </r>
  </si>
  <si>
    <r>
      <t xml:space="preserve">СЛЫШАНЕ </t>
    </r>
    <r>
      <rPr>
        <sz val="9"/>
        <rFont val="Verdana"/>
        <family val="2"/>
      </rPr>
      <t>Марина</t>
    </r>
  </si>
  <si>
    <r>
      <t xml:space="preserve">ТИХОНОВА </t>
    </r>
    <r>
      <rPr>
        <sz val="9"/>
        <rFont val="Verdana"/>
        <family val="2"/>
      </rPr>
      <t>Елизавета</t>
    </r>
    <r>
      <rPr>
        <b/>
        <sz val="9"/>
        <rFont val="Verdana"/>
        <family val="2"/>
      </rPr>
      <t>,</t>
    </r>
    <r>
      <rPr>
        <sz val="9"/>
        <rFont val="Verdana"/>
        <family val="2"/>
      </rPr>
      <t xml:space="preserve"> 2001</t>
    </r>
  </si>
  <si>
    <r>
      <rPr>
        <b/>
        <sz val="9"/>
        <rFont val="Verdana"/>
        <family val="2"/>
      </rPr>
      <t>БАЗАЛИЯ</t>
    </r>
    <r>
      <rPr>
        <sz val="9"/>
        <rFont val="Verdana"/>
        <family val="2"/>
      </rPr>
      <t xml:space="preserve"> -01, гнед., коб., РВП, Антигон, Старожиловский КЗ</t>
    </r>
  </si>
  <si>
    <r>
      <rPr>
        <b/>
        <sz val="9"/>
        <rFont val="Verdana"/>
        <family val="2"/>
      </rPr>
      <t xml:space="preserve">ЯРУТКИНА </t>
    </r>
    <r>
      <rPr>
        <sz val="9"/>
        <rFont val="Verdana"/>
        <family val="2"/>
      </rPr>
      <t>Юлия</t>
    </r>
  </si>
  <si>
    <r>
      <t>РЕЙНДЖЕР</t>
    </r>
    <r>
      <rPr>
        <sz val="9"/>
        <rFont val="Verdana"/>
        <family val="2"/>
      </rPr>
      <t>-01, мерин, сер. латв., Латвия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</si>
</sst>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48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sz val="10"/>
      <color indexed="36"/>
      <name val="Arial"/>
      <family val="2"/>
    </font>
    <font>
      <sz val="14"/>
      <name val="Verdana"/>
      <family val="2"/>
    </font>
    <font>
      <sz val="11"/>
      <name val="Verdana"/>
      <family val="2"/>
    </font>
    <font>
      <b/>
      <sz val="2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9"/>
      <name val="Tahom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10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7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7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7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7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7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7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2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2" fillId="0" borderId="0" xfId="1027" applyNumberFormat="1" applyFont="1" applyFill="1" applyBorder="1" applyAlignment="1" applyProtection="1">
      <alignment vertical="center"/>
      <protection locked="0"/>
    </xf>
    <xf numFmtId="49" fontId="22" fillId="0" borderId="0" xfId="1027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45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3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28" applyNumberFormat="1" applyFont="1" applyFill="1" applyBorder="1" applyAlignment="1" applyProtection="1">
      <alignment vertical="center"/>
      <protection locked="0"/>
    </xf>
    <xf numFmtId="0" fontId="0" fillId="0" borderId="0" xfId="1030" applyFont="1" applyAlignment="1" applyProtection="1">
      <alignment vertical="center"/>
      <protection locked="0"/>
    </xf>
    <xf numFmtId="0" fontId="0" fillId="0" borderId="0" xfId="1044" applyFont="1" applyAlignment="1" applyProtection="1">
      <alignment vertical="center"/>
      <protection locked="0"/>
    </xf>
    <xf numFmtId="0" fontId="36" fillId="0" borderId="0" xfId="1044" applyFont="1" applyAlignment="1" applyProtection="1">
      <alignment vertical="center"/>
      <protection locked="0"/>
    </xf>
    <xf numFmtId="0" fontId="37" fillId="0" borderId="0" xfId="1044" applyFont="1" applyAlignment="1" applyProtection="1">
      <alignment vertical="center"/>
      <protection locked="0"/>
    </xf>
    <xf numFmtId="0" fontId="24" fillId="0" borderId="0" xfId="1044" applyFont="1" applyProtection="1">
      <alignment/>
      <protection locked="0"/>
    </xf>
    <xf numFmtId="0" fontId="24" fillId="0" borderId="0" xfId="1044" applyFont="1" applyAlignment="1" applyProtection="1">
      <alignment wrapText="1"/>
      <protection locked="0"/>
    </xf>
    <xf numFmtId="0" fontId="24" fillId="0" borderId="0" xfId="1044" applyFont="1" applyAlignment="1" applyProtection="1">
      <alignment shrinkToFit="1"/>
      <protection locked="0"/>
    </xf>
    <xf numFmtId="1" fontId="33" fillId="0" borderId="0" xfId="1044" applyNumberFormat="1" applyFont="1" applyProtection="1">
      <alignment/>
      <protection locked="0"/>
    </xf>
    <xf numFmtId="169" fontId="24" fillId="0" borderId="0" xfId="1044" applyNumberFormat="1" applyFont="1" applyProtection="1">
      <alignment/>
      <protection locked="0"/>
    </xf>
    <xf numFmtId="0" fontId="33" fillId="0" borderId="0" xfId="1044" applyFont="1" applyProtection="1">
      <alignment/>
      <protection locked="0"/>
    </xf>
    <xf numFmtId="169" fontId="33" fillId="0" borderId="0" xfId="1044" applyNumberFormat="1" applyFont="1" applyProtection="1">
      <alignment/>
      <protection locked="0"/>
    </xf>
    <xf numFmtId="0" fontId="24" fillId="0" borderId="0" xfId="1044" applyFont="1" applyBorder="1" applyAlignment="1" applyProtection="1">
      <alignment horizontal="right" vertical="center"/>
      <protection locked="0"/>
    </xf>
    <xf numFmtId="0" fontId="37" fillId="0" borderId="0" xfId="1030" applyFont="1" applyAlignment="1" applyProtection="1">
      <alignment vertical="center"/>
      <protection locked="0"/>
    </xf>
    <xf numFmtId="1" fontId="27" fillId="46" borderId="10" xfId="1032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46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1032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44" applyFont="1" applyFill="1" applyBorder="1" applyAlignment="1" applyProtection="1">
      <alignment horizontal="center" vertical="center"/>
      <protection locked="0"/>
    </xf>
    <xf numFmtId="0" fontId="29" fillId="0" borderId="0" xfId="1030" applyFont="1" applyAlignment="1" applyProtection="1">
      <alignment vertical="center"/>
      <protection locked="0"/>
    </xf>
    <xf numFmtId="0" fontId="22" fillId="0" borderId="0" xfId="1032" applyFont="1" applyBorder="1" applyAlignment="1" applyProtection="1">
      <alignment horizontal="center" vertical="center" wrapText="1"/>
      <protection locked="0"/>
    </xf>
    <xf numFmtId="0" fontId="22" fillId="0" borderId="0" xfId="1044" applyFont="1" applyFill="1" applyBorder="1" applyAlignment="1" applyProtection="1">
      <alignment horizontal="center" vertical="center"/>
      <protection locked="0"/>
    </xf>
    <xf numFmtId="0" fontId="27" fillId="46" borderId="0" xfId="0" applyNumberFormat="1" applyFont="1" applyFill="1" applyBorder="1" applyAlignment="1">
      <alignment horizontal="center" vertical="center" wrapText="1"/>
    </xf>
    <xf numFmtId="170" fontId="27" fillId="0" borderId="0" xfId="1030" applyNumberFormat="1" applyFont="1" applyBorder="1" applyAlignment="1" applyProtection="1">
      <alignment horizontal="center" vertical="center" wrapText="1"/>
      <protection locked="0"/>
    </xf>
    <xf numFmtId="169" fontId="35" fillId="0" borderId="0" xfId="1030" applyNumberFormat="1" applyFont="1" applyBorder="1" applyAlignment="1" applyProtection="1">
      <alignment horizontal="center" vertical="center" wrapText="1"/>
      <protection locked="0"/>
    </xf>
    <xf numFmtId="0" fontId="24" fillId="0" borderId="0" xfId="1030" applyFont="1" applyBorder="1" applyAlignment="1" applyProtection="1">
      <alignment horizontal="center" vertical="center" wrapText="1"/>
      <protection locked="0"/>
    </xf>
    <xf numFmtId="1" fontId="27" fillId="0" borderId="0" xfId="1030" applyNumberFormat="1" applyFont="1" applyBorder="1" applyAlignment="1" applyProtection="1">
      <alignment horizontal="center" vertical="center" wrapText="1"/>
      <protection locked="0"/>
    </xf>
    <xf numFmtId="0" fontId="25" fillId="0" borderId="0" xfId="1030" applyFont="1" applyBorder="1" applyAlignment="1" applyProtection="1">
      <alignment horizontal="center" vertical="center" wrapText="1"/>
      <protection locked="0"/>
    </xf>
    <xf numFmtId="0" fontId="22" fillId="0" borderId="0" xfId="1030" applyFont="1" applyAlignment="1" applyProtection="1">
      <alignment vertical="center"/>
      <protection locked="0"/>
    </xf>
    <xf numFmtId="0" fontId="0" fillId="0" borderId="0" xfId="1030" applyNumberFormat="1" applyFont="1" applyFill="1" applyBorder="1" applyAlignment="1" applyProtection="1">
      <alignment horizontal="center" vertical="center"/>
      <protection locked="0"/>
    </xf>
    <xf numFmtId="0" fontId="22" fillId="0" borderId="0" xfId="1030" applyNumberFormat="1" applyFont="1" applyFill="1" applyBorder="1" applyAlignment="1" applyProtection="1">
      <alignment vertical="center"/>
      <protection locked="0"/>
    </xf>
    <xf numFmtId="1" fontId="22" fillId="0" borderId="0" xfId="1030" applyNumberFormat="1" applyFont="1" applyAlignment="1" applyProtection="1">
      <alignment vertical="center"/>
      <protection locked="0"/>
    </xf>
    <xf numFmtId="169" fontId="22" fillId="0" borderId="0" xfId="1030" applyNumberFormat="1" applyFont="1" applyAlignment="1" applyProtection="1">
      <alignment vertical="center"/>
      <protection locked="0"/>
    </xf>
    <xf numFmtId="0" fontId="0" fillId="0" borderId="0" xfId="1030" applyNumberFormat="1" applyFont="1" applyFill="1" applyBorder="1" applyAlignment="1" applyProtection="1">
      <alignment vertical="center"/>
      <protection locked="0"/>
    </xf>
    <xf numFmtId="1" fontId="0" fillId="0" borderId="0" xfId="1030" applyNumberFormat="1" applyFont="1" applyAlignment="1" applyProtection="1">
      <alignment vertical="center"/>
      <protection locked="0"/>
    </xf>
    <xf numFmtId="169" fontId="0" fillId="0" borderId="0" xfId="1030" applyNumberFormat="1" applyFont="1" applyAlignment="1" applyProtection="1">
      <alignment vertical="center"/>
      <protection locked="0"/>
    </xf>
    <xf numFmtId="0" fontId="25" fillId="0" borderId="0" xfId="1034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0" applyNumberFormat="1" applyFont="1" applyFill="1" applyBorder="1" applyAlignment="1" applyProtection="1">
      <alignment horizontal="center" vertical="center"/>
      <protection locked="0"/>
    </xf>
    <xf numFmtId="0" fontId="22" fillId="0" borderId="0" xfId="1031" applyFont="1" applyAlignment="1" applyProtection="1">
      <alignment vertical="center"/>
      <protection locked="0"/>
    </xf>
    <xf numFmtId="0" fontId="0" fillId="0" borderId="0" xfId="1036" applyFill="1" applyAlignment="1" applyProtection="1">
      <alignment vertical="center"/>
      <protection locked="0"/>
    </xf>
    <xf numFmtId="0" fontId="20" fillId="0" borderId="0" xfId="1036" applyFont="1" applyFill="1" applyAlignment="1" applyProtection="1">
      <alignment vertical="center"/>
      <protection locked="0"/>
    </xf>
    <xf numFmtId="0" fontId="0" fillId="0" borderId="0" xfId="1036" applyFont="1" applyFill="1" applyAlignment="1" applyProtection="1">
      <alignment horizontal="center" vertical="center"/>
      <protection locked="0"/>
    </xf>
    <xf numFmtId="0" fontId="29" fillId="0" borderId="0" xfId="1036" applyFont="1" applyFill="1" applyAlignment="1" applyProtection="1">
      <alignment horizontal="center" vertical="center"/>
      <protection locked="0"/>
    </xf>
    <xf numFmtId="0" fontId="0" fillId="0" borderId="0" xfId="1036" applyFill="1" applyAlignment="1" applyProtection="1">
      <alignment horizontal="center" vertical="center" wrapText="1"/>
      <protection locked="0"/>
    </xf>
    <xf numFmtId="0" fontId="21" fillId="0" borderId="0" xfId="1047" applyFont="1" applyFill="1" applyAlignment="1">
      <alignment vertical="center" wrapText="1"/>
      <protection/>
    </xf>
    <xf numFmtId="0" fontId="0" fillId="0" borderId="0" xfId="727">
      <alignment/>
      <protection/>
    </xf>
    <xf numFmtId="0" fontId="38" fillId="0" borderId="0" xfId="1027" applyNumberFormat="1" applyFont="1" applyFill="1" applyBorder="1" applyAlignment="1" applyProtection="1">
      <alignment vertical="center"/>
      <protection locked="0"/>
    </xf>
    <xf numFmtId="0" fontId="30" fillId="0" borderId="0" xfId="1030" applyFont="1" applyAlignment="1" applyProtection="1">
      <alignment horizontal="center"/>
      <protection locked="0"/>
    </xf>
    <xf numFmtId="0" fontId="38" fillId="0" borderId="10" xfId="1027" applyNumberFormat="1" applyFont="1" applyFill="1" applyBorder="1" applyAlignment="1" applyProtection="1">
      <alignment vertical="center"/>
      <protection locked="0"/>
    </xf>
    <xf numFmtId="0" fontId="22" fillId="0" borderId="10" xfId="1027" applyNumberFormat="1" applyFont="1" applyFill="1" applyBorder="1" applyAlignment="1" applyProtection="1">
      <alignment vertical="center"/>
      <protection locked="0"/>
    </xf>
    <xf numFmtId="0" fontId="24" fillId="46" borderId="10" xfId="1044" applyFont="1" applyFill="1" applyBorder="1" applyAlignment="1" applyProtection="1">
      <alignment horizontal="center" vertical="center" wrapText="1"/>
      <protection locked="0"/>
    </xf>
    <xf numFmtId="0" fontId="37" fillId="0" borderId="0" xfId="1036" applyFont="1" applyFill="1" applyAlignment="1" applyProtection="1">
      <alignment vertical="center"/>
      <protection locked="0"/>
    </xf>
    <xf numFmtId="0" fontId="24" fillId="0" borderId="0" xfId="1036" applyFont="1" applyFill="1" applyProtection="1">
      <alignment/>
      <protection locked="0"/>
    </xf>
    <xf numFmtId="0" fontId="24" fillId="0" borderId="0" xfId="1036" applyFont="1" applyFill="1" applyAlignment="1" applyProtection="1">
      <alignment wrapText="1"/>
      <protection locked="0"/>
    </xf>
    <xf numFmtId="0" fontId="24" fillId="0" borderId="0" xfId="1036" applyFont="1" applyFill="1" applyAlignment="1" applyProtection="1">
      <alignment shrinkToFit="1"/>
      <protection locked="0"/>
    </xf>
    <xf numFmtId="0" fontId="24" fillId="0" borderId="0" xfId="1036" applyFont="1" applyFill="1" applyAlignment="1" applyProtection="1">
      <alignment horizontal="left"/>
      <protection locked="0"/>
    </xf>
    <xf numFmtId="0" fontId="33" fillId="0" borderId="0" xfId="1036" applyFont="1" applyFill="1" applyProtection="1">
      <alignment/>
      <protection locked="0"/>
    </xf>
    <xf numFmtId="0" fontId="25" fillId="0" borderId="10" xfId="103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36" applyFont="1" applyFill="1" applyBorder="1" applyAlignment="1" applyProtection="1">
      <alignment horizontal="center" vertical="center" wrapText="1"/>
      <protection locked="0"/>
    </xf>
    <xf numFmtId="0" fontId="30" fillId="0" borderId="0" xfId="1036" applyFont="1" applyFill="1" applyAlignment="1" applyProtection="1">
      <alignment vertical="center" wrapText="1"/>
      <protection locked="0"/>
    </xf>
    <xf numFmtId="0" fontId="20" fillId="46" borderId="0" xfId="1036" applyFont="1" applyFill="1" applyAlignment="1" applyProtection="1">
      <alignment vertical="center"/>
      <protection locked="0"/>
    </xf>
    <xf numFmtId="0" fontId="34" fillId="0" borderId="0" xfId="1041" applyFont="1" applyAlignment="1" applyProtection="1">
      <alignment horizontal="right" vertical="center"/>
      <protection locked="0"/>
    </xf>
    <xf numFmtId="0" fontId="0" fillId="0" borderId="10" xfId="1042" applyFont="1" applyFill="1" applyBorder="1" applyAlignment="1" applyProtection="1">
      <alignment horizontal="center" vertical="center"/>
      <protection locked="0"/>
    </xf>
    <xf numFmtId="0" fontId="22" fillId="0" borderId="10" xfId="727" applyFont="1" applyBorder="1">
      <alignment/>
      <protection/>
    </xf>
    <xf numFmtId="0" fontId="22" fillId="0" borderId="10" xfId="1027" applyNumberFormat="1" applyFont="1" applyFill="1" applyBorder="1" applyAlignment="1" applyProtection="1">
      <alignment vertical="center" wrapText="1"/>
      <protection locked="0"/>
    </xf>
    <xf numFmtId="0" fontId="29" fillId="46" borderId="0" xfId="1036" applyFont="1" applyFill="1" applyAlignment="1" applyProtection="1">
      <alignment vertical="center"/>
      <protection locked="0"/>
    </xf>
    <xf numFmtId="0" fontId="29" fillId="0" borderId="0" xfId="1036" applyFont="1" applyFill="1" applyAlignment="1" applyProtection="1">
      <alignment vertical="center"/>
      <protection locked="0"/>
    </xf>
    <xf numFmtId="0" fontId="29" fillId="0" borderId="10" xfId="1036" applyFont="1" applyFill="1" applyBorder="1" applyAlignment="1" applyProtection="1">
      <alignment horizontal="center" vertical="center"/>
      <protection locked="0"/>
    </xf>
    <xf numFmtId="0" fontId="27" fillId="0" borderId="10" xfId="1041" applyNumberFormat="1" applyFont="1" applyFill="1" applyBorder="1" applyAlignment="1" applyProtection="1">
      <alignment horizontal="center" vertical="center"/>
      <protection locked="0"/>
    </xf>
    <xf numFmtId="0" fontId="27" fillId="0" borderId="10" xfId="1042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1024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033" applyFont="1" applyFill="1" applyBorder="1" applyAlignment="1" applyProtection="1">
      <alignment horizontal="center" vertical="center" wrapText="1"/>
      <protection locked="0"/>
    </xf>
    <xf numFmtId="170" fontId="26" fillId="0" borderId="10" xfId="1030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33" applyFont="1" applyFill="1" applyBorder="1" applyAlignment="1" applyProtection="1">
      <alignment horizontal="center" vertical="center" wrapText="1"/>
      <protection locked="0"/>
    </xf>
    <xf numFmtId="0" fontId="24" fillId="0" borderId="10" xfId="1030" applyFont="1" applyFill="1" applyBorder="1" applyAlignment="1" applyProtection="1">
      <alignment horizontal="center" vertical="center" wrapText="1"/>
      <protection locked="0"/>
    </xf>
    <xf numFmtId="1" fontId="27" fillId="0" borderId="10" xfId="103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030" applyFont="1" applyFill="1" applyAlignment="1" applyProtection="1">
      <alignment vertical="center"/>
      <protection locked="0"/>
    </xf>
    <xf numFmtId="0" fontId="0" fillId="0" borderId="0" xfId="727" applyFont="1">
      <alignment/>
      <protection/>
    </xf>
    <xf numFmtId="0" fontId="39" fillId="0" borderId="0" xfId="1037" applyFont="1" applyAlignment="1" applyProtection="1">
      <alignment vertical="center"/>
      <protection locked="0"/>
    </xf>
    <xf numFmtId="0" fontId="24" fillId="0" borderId="10" xfId="0" applyFont="1" applyFill="1" applyBorder="1" applyAlignment="1">
      <alignment vertical="center" wrapText="1"/>
    </xf>
    <xf numFmtId="169" fontId="27" fillId="0" borderId="10" xfId="102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885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738" applyFont="1" applyFill="1" applyBorder="1" applyAlignment="1" applyProtection="1">
      <alignment horizontal="center" vertical="center" wrapText="1"/>
      <protection locked="0"/>
    </xf>
    <xf numFmtId="0" fontId="27" fillId="0" borderId="10" xfId="1039" applyFont="1" applyFill="1" applyBorder="1" applyAlignment="1" applyProtection="1">
      <alignment horizontal="center" vertical="center"/>
      <protection locked="0"/>
    </xf>
    <xf numFmtId="49" fontId="27" fillId="0" borderId="10" xfId="1042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24" applyNumberFormat="1" applyFont="1" applyFill="1" applyBorder="1" applyAlignment="1" applyProtection="1">
      <alignment horizontal="center" vertical="center"/>
      <protection locked="0"/>
    </xf>
    <xf numFmtId="0" fontId="41" fillId="0" borderId="0" xfId="1030" applyFont="1" applyAlignment="1" applyProtection="1">
      <alignment vertical="center"/>
      <protection locked="0"/>
    </xf>
    <xf numFmtId="0" fontId="0" fillId="0" borderId="0" xfId="1036" applyFont="1" applyFill="1" applyBorder="1" applyAlignment="1" applyProtection="1">
      <alignment horizontal="center" vertical="center"/>
      <protection locked="0"/>
    </xf>
    <xf numFmtId="0" fontId="22" fillId="0" borderId="0" xfId="1031" applyFont="1" applyBorder="1" applyAlignment="1" applyProtection="1">
      <alignment vertical="center"/>
      <protection locked="0"/>
    </xf>
    <xf numFmtId="0" fontId="0" fillId="0" borderId="0" xfId="1031" applyFont="1" applyBorder="1" applyAlignment="1" applyProtection="1">
      <alignment vertical="center"/>
      <protection locked="0"/>
    </xf>
    <xf numFmtId="0" fontId="0" fillId="0" borderId="0" xfId="1036" applyFill="1" applyBorder="1" applyAlignment="1" applyProtection="1">
      <alignment vertical="center"/>
      <protection locked="0"/>
    </xf>
    <xf numFmtId="0" fontId="22" fillId="0" borderId="0" xfId="1036" applyFont="1" applyFill="1" applyBorder="1" applyAlignment="1" applyProtection="1">
      <alignment horizontal="left" vertical="center"/>
      <protection locked="0"/>
    </xf>
    <xf numFmtId="0" fontId="29" fillId="0" borderId="0" xfId="1036" applyFont="1" applyFill="1" applyBorder="1" applyAlignment="1" applyProtection="1">
      <alignment horizontal="center" vertical="center"/>
      <protection locked="0"/>
    </xf>
    <xf numFmtId="0" fontId="0" fillId="0" borderId="0" xfId="1036" applyFill="1" applyBorder="1" applyAlignment="1" applyProtection="1">
      <alignment horizontal="center" vertical="center" wrapText="1"/>
      <protection locked="0"/>
    </xf>
    <xf numFmtId="0" fontId="29" fillId="46" borderId="10" xfId="1036" applyFont="1" applyFill="1" applyBorder="1" applyAlignment="1" applyProtection="1">
      <alignment horizontal="center" vertical="center"/>
      <protection locked="0"/>
    </xf>
    <xf numFmtId="0" fontId="22" fillId="0" borderId="10" xfId="1028" applyNumberFormat="1" applyFont="1" applyFill="1" applyBorder="1" applyAlignment="1" applyProtection="1">
      <alignment vertical="center"/>
      <protection locked="0"/>
    </xf>
    <xf numFmtId="0" fontId="22" fillId="0" borderId="0" xfId="1036" applyFont="1" applyAlignment="1" applyProtection="1">
      <alignment horizontal="center" vertical="center"/>
      <protection locked="0"/>
    </xf>
    <xf numFmtId="0" fontId="22" fillId="0" borderId="0" xfId="1036" applyFont="1" applyAlignment="1" applyProtection="1">
      <alignment vertical="center"/>
      <protection locked="0"/>
    </xf>
    <xf numFmtId="0" fontId="40" fillId="0" borderId="0" xfId="1036" applyFont="1" applyAlignment="1" applyProtection="1">
      <alignment horizontal="center" vertical="center"/>
      <protection locked="0"/>
    </xf>
    <xf numFmtId="0" fontId="40" fillId="0" borderId="0" xfId="1036" applyFont="1" applyAlignment="1" applyProtection="1">
      <alignment vertical="center"/>
      <protection locked="0"/>
    </xf>
    <xf numFmtId="0" fontId="39" fillId="0" borderId="0" xfId="0" applyFont="1" applyFill="1" applyAlignment="1">
      <alignment vertical="center"/>
    </xf>
    <xf numFmtId="0" fontId="22" fillId="0" borderId="0" xfId="1036" applyFont="1" applyAlignment="1" applyProtection="1">
      <alignment horizontal="left" vertical="center"/>
      <protection locked="0"/>
    </xf>
    <xf numFmtId="0" fontId="27" fillId="0" borderId="0" xfId="1036" applyFont="1" applyAlignment="1" applyProtection="1">
      <alignment horizontal="center" vertical="center"/>
      <protection locked="0"/>
    </xf>
    <xf numFmtId="0" fontId="27" fillId="0" borderId="0" xfId="1036" applyFont="1" applyAlignment="1" applyProtection="1">
      <alignment wrapText="1"/>
      <protection locked="0"/>
    </xf>
    <xf numFmtId="49" fontId="27" fillId="0" borderId="0" xfId="1036" applyNumberFormat="1" applyFont="1" applyAlignment="1" applyProtection="1">
      <alignment wrapText="1"/>
      <protection locked="0"/>
    </xf>
    <xf numFmtId="0" fontId="27" fillId="0" borderId="0" xfId="1036" applyFont="1" applyAlignment="1" applyProtection="1">
      <alignment shrinkToFit="1"/>
      <protection locked="0"/>
    </xf>
    <xf numFmtId="0" fontId="27" fillId="0" borderId="0" xfId="1036" applyFont="1" applyAlignment="1" applyProtection="1">
      <alignment horizontal="center"/>
      <protection locked="0"/>
    </xf>
    <xf numFmtId="0" fontId="34" fillId="0" borderId="0" xfId="1036" applyFont="1" applyAlignment="1" applyProtection="1">
      <alignment horizontal="center"/>
      <protection locked="0"/>
    </xf>
    <xf numFmtId="0" fontId="34" fillId="0" borderId="0" xfId="1036" applyFont="1" applyProtection="1">
      <alignment/>
      <protection locked="0"/>
    </xf>
    <xf numFmtId="0" fontId="35" fillId="0" borderId="0" xfId="1036" applyFont="1" applyProtection="1">
      <alignment/>
      <protection locked="0"/>
    </xf>
    <xf numFmtId="0" fontId="24" fillId="44" borderId="10" xfId="1036" applyFont="1" applyFill="1" applyBorder="1" applyAlignment="1" applyProtection="1">
      <alignment horizontal="center" vertical="center" wrapText="1"/>
      <protection locked="0"/>
    </xf>
    <xf numFmtId="0" fontId="22" fillId="0" borderId="10" xfId="1036" applyFont="1" applyFill="1" applyBorder="1" applyAlignment="1" applyProtection="1">
      <alignment horizontal="center" vertical="center" wrapText="1"/>
      <protection locked="0"/>
    </xf>
    <xf numFmtId="0" fontId="24" fillId="44" borderId="10" xfId="1036" applyFont="1" applyFill="1" applyBorder="1" applyAlignment="1" applyProtection="1">
      <alignment horizontal="center" vertical="center" textRotation="90" wrapText="1"/>
      <protection locked="0"/>
    </xf>
    <xf numFmtId="49" fontId="27" fillId="0" borderId="10" xfId="104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734" applyFont="1" applyFill="1" applyBorder="1" applyAlignment="1" applyProtection="1">
      <alignment horizontal="center" vertical="center" wrapText="1"/>
      <protection locked="0"/>
    </xf>
    <xf numFmtId="49" fontId="27" fillId="46" borderId="10" xfId="536" applyNumberFormat="1" applyFont="1" applyFill="1" applyBorder="1" applyAlignment="1" applyProtection="1">
      <alignment horizontal="center" vertical="center"/>
      <protection locked="0"/>
    </xf>
    <xf numFmtId="0" fontId="27" fillId="0" borderId="10" xfId="345" applyNumberFormat="1" applyFont="1" applyFill="1" applyBorder="1" applyAlignment="1" applyProtection="1">
      <alignment horizontal="center" vertical="center" wrapText="1"/>
      <protection locked="0"/>
    </xf>
    <xf numFmtId="169" fontId="43" fillId="0" borderId="10" xfId="0" applyNumberFormat="1" applyFont="1" applyBorder="1" applyAlignment="1">
      <alignment horizontal="center" vertical="center" wrapText="1"/>
    </xf>
    <xf numFmtId="0" fontId="27" fillId="0" borderId="10" xfId="1040" applyFont="1" applyFill="1" applyBorder="1" applyAlignment="1" applyProtection="1">
      <alignment horizontal="center" vertical="center"/>
      <protection locked="0"/>
    </xf>
    <xf numFmtId="169" fontId="43" fillId="0" borderId="10" xfId="1036" applyNumberFormat="1" applyFont="1" applyFill="1" applyBorder="1" applyAlignment="1" applyProtection="1">
      <alignment horizontal="center" vertical="center" wrapText="1"/>
      <protection locked="0"/>
    </xf>
    <xf numFmtId="49" fontId="27" fillId="46" borderId="10" xfId="727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1042" applyFont="1" applyFill="1" applyBorder="1" applyAlignment="1" applyProtection="1">
      <alignment horizontal="center" vertical="center" wrapText="1"/>
      <protection locked="0"/>
    </xf>
    <xf numFmtId="49" fontId="27" fillId="0" borderId="10" xfId="102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24" applyFont="1" applyFill="1" applyBorder="1" applyAlignment="1" applyProtection="1">
      <alignment horizontal="center" vertical="center" wrapText="1"/>
      <protection locked="0"/>
    </xf>
    <xf numFmtId="49" fontId="24" fillId="0" borderId="10" xfId="403" applyNumberFormat="1" applyFont="1" applyFill="1" applyBorder="1" applyAlignment="1" applyProtection="1">
      <alignment vertical="center" wrapText="1"/>
      <protection locked="0"/>
    </xf>
    <xf numFmtId="49" fontId="27" fillId="0" borderId="10" xfId="1024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Border="1" applyAlignment="1">
      <alignment horizontal="center" vertical="center"/>
    </xf>
    <xf numFmtId="0" fontId="22" fillId="0" borderId="0" xfId="1036" applyFont="1" applyAlignment="1" applyProtection="1">
      <alignment horizontal="center" vertical="center" wrapText="1"/>
      <protection locked="0"/>
    </xf>
    <xf numFmtId="0" fontId="27" fillId="0" borderId="0" xfId="1036" applyFont="1" applyAlignment="1" applyProtection="1">
      <alignment horizontal="left" vertical="center"/>
      <protection locked="0"/>
    </xf>
    <xf numFmtId="169" fontId="43" fillId="0" borderId="10" xfId="1036" applyNumberFormat="1" applyFont="1" applyFill="1" applyBorder="1" applyAlignment="1" applyProtection="1">
      <alignment horizontal="center" vertical="center"/>
      <protection locked="0"/>
    </xf>
    <xf numFmtId="0" fontId="27" fillId="0" borderId="11" xfId="1024" applyFont="1" applyFill="1" applyBorder="1" applyAlignment="1" applyProtection="1">
      <alignment horizontal="center" vertical="center" wrapText="1"/>
      <protection locked="0"/>
    </xf>
    <xf numFmtId="0" fontId="27" fillId="0" borderId="0" xfId="1036" applyFont="1" applyAlignment="1" applyProtection="1">
      <alignment vertical="center"/>
      <protection locked="0"/>
    </xf>
    <xf numFmtId="0" fontId="27" fillId="0" borderId="0" xfId="1036" applyFont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169" fontId="43" fillId="0" borderId="12" xfId="0" applyNumberFormat="1" applyFont="1" applyBorder="1" applyAlignment="1">
      <alignment horizontal="center" vertical="center" wrapText="1"/>
    </xf>
    <xf numFmtId="169" fontId="43" fillId="0" borderId="12" xfId="1036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727" applyFont="1" applyFill="1" applyBorder="1" applyAlignment="1">
      <alignment vertical="center" wrapText="1"/>
      <protection/>
    </xf>
    <xf numFmtId="49" fontId="45" fillId="0" borderId="10" xfId="727" applyNumberFormat="1" applyFont="1" applyFill="1" applyBorder="1" applyAlignment="1">
      <alignment horizontal="center" vertical="center" wrapText="1"/>
      <protection/>
    </xf>
    <xf numFmtId="0" fontId="45" fillId="0" borderId="10" xfId="727" applyFont="1" applyFill="1" applyBorder="1" applyAlignment="1">
      <alignment horizontal="center" vertical="center" wrapText="1"/>
      <protection/>
    </xf>
    <xf numFmtId="0" fontId="27" fillId="0" borderId="11" xfId="734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24" fillId="0" borderId="11" xfId="1024" applyNumberFormat="1" applyFont="1" applyFill="1" applyBorder="1" applyAlignment="1" applyProtection="1">
      <alignment horizontal="left" vertical="center" wrapText="1"/>
      <protection locked="0"/>
    </xf>
    <xf numFmtId="49" fontId="27" fillId="0" borderId="11" xfId="1026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1024" applyFont="1" applyFill="1" applyBorder="1" applyAlignment="1" applyProtection="1">
      <alignment horizontal="center" vertical="center" wrapText="1"/>
      <protection locked="0"/>
    </xf>
    <xf numFmtId="49" fontId="24" fillId="0" borderId="11" xfId="403" applyNumberFormat="1" applyFont="1" applyFill="1" applyBorder="1" applyAlignment="1" applyProtection="1">
      <alignment vertical="center" wrapText="1"/>
      <protection locked="0"/>
    </xf>
    <xf numFmtId="49" fontId="27" fillId="0" borderId="11" xfId="1024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403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38" applyFont="1" applyFill="1" applyBorder="1" applyAlignment="1" applyProtection="1">
      <alignment vertical="center" wrapText="1"/>
      <protection locked="0"/>
    </xf>
    <xf numFmtId="49" fontId="24" fillId="0" borderId="10" xfId="395" applyNumberFormat="1" applyFont="1" applyFill="1" applyBorder="1" applyAlignment="1" applyProtection="1">
      <alignment vertical="center" wrapText="1"/>
      <protection locked="0"/>
    </xf>
    <xf numFmtId="0" fontId="27" fillId="0" borderId="10" xfId="1023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>
      <alignment horizontal="center" vertical="center"/>
    </xf>
    <xf numFmtId="49" fontId="27" fillId="0" borderId="11" xfId="1024" applyNumberFormat="1" applyFont="1" applyFill="1" applyBorder="1" applyAlignment="1" applyProtection="1">
      <alignment horizontal="center" vertical="center"/>
      <protection locked="0"/>
    </xf>
    <xf numFmtId="49" fontId="27" fillId="0" borderId="10" xfId="728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728" applyFont="1" applyFill="1" applyBorder="1" applyAlignment="1" applyProtection="1">
      <alignment horizontal="center" vertical="center" wrapText="1"/>
      <protection locked="0"/>
    </xf>
    <xf numFmtId="49" fontId="27" fillId="0" borderId="10" xfId="403" applyNumberFormat="1" applyFont="1" applyFill="1" applyBorder="1" applyAlignment="1" applyProtection="1">
      <alignment horizontal="center" vertical="center"/>
      <protection locked="0"/>
    </xf>
    <xf numFmtId="0" fontId="27" fillId="0" borderId="0" xfId="1036" applyFont="1" applyAlignment="1" applyProtection="1">
      <alignment horizontal="center" shrinkToFit="1"/>
      <protection locked="0"/>
    </xf>
    <xf numFmtId="0" fontId="27" fillId="0" borderId="0" xfId="1036" applyFont="1" applyAlignment="1" applyProtection="1">
      <alignment/>
      <protection locked="0"/>
    </xf>
    <xf numFmtId="0" fontId="34" fillId="0" borderId="0" xfId="1036" applyFont="1" applyAlignment="1" applyProtection="1">
      <alignment/>
      <protection locked="0"/>
    </xf>
    <xf numFmtId="49" fontId="27" fillId="0" borderId="10" xfId="727" applyNumberFormat="1" applyFont="1" applyFill="1" applyBorder="1" applyAlignment="1">
      <alignment vertical="center" wrapText="1"/>
      <protection/>
    </xf>
    <xf numFmtId="49" fontId="27" fillId="0" borderId="10" xfId="0" applyNumberFormat="1" applyFont="1" applyFill="1" applyBorder="1" applyAlignment="1">
      <alignment vertical="center" wrapText="1"/>
    </xf>
    <xf numFmtId="49" fontId="24" fillId="0" borderId="10" xfId="1024" applyNumberFormat="1" applyFont="1" applyFill="1" applyBorder="1" applyAlignment="1" applyProtection="1">
      <alignment vertical="center" wrapText="1"/>
      <protection locked="0"/>
    </xf>
    <xf numFmtId="49" fontId="27" fillId="0" borderId="10" xfId="1026" applyNumberFormat="1" applyFont="1" applyFill="1" applyBorder="1" applyAlignment="1" applyProtection="1">
      <alignment vertical="center" wrapText="1"/>
      <protection locked="0"/>
    </xf>
    <xf numFmtId="49" fontId="24" fillId="0" borderId="14" xfId="403" applyNumberFormat="1" applyFont="1" applyFill="1" applyBorder="1" applyAlignment="1" applyProtection="1">
      <alignment vertical="center" wrapText="1"/>
      <protection locked="0"/>
    </xf>
    <xf numFmtId="0" fontId="22" fillId="0" borderId="0" xfId="1036" applyFont="1" applyAlignment="1" applyProtection="1">
      <alignment vertical="center" wrapText="1"/>
      <protection locked="0"/>
    </xf>
    <xf numFmtId="49" fontId="27" fillId="0" borderId="10" xfId="412" applyNumberFormat="1" applyFont="1" applyFill="1" applyBorder="1" applyAlignment="1" applyProtection="1">
      <alignment horizontal="center" vertical="center"/>
      <protection locked="0"/>
    </xf>
    <xf numFmtId="49" fontId="27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738" applyFont="1" applyFill="1" applyBorder="1" applyAlignment="1" applyProtection="1">
      <alignment horizontal="center" vertical="center" wrapText="1"/>
      <protection locked="0"/>
    </xf>
    <xf numFmtId="49" fontId="27" fillId="0" borderId="14" xfId="1024" applyNumberFormat="1" applyFont="1" applyFill="1" applyBorder="1" applyAlignment="1" applyProtection="1">
      <alignment horizontal="center" vertical="center" wrapText="1"/>
      <protection locked="0"/>
    </xf>
    <xf numFmtId="0" fontId="22" fillId="47" borderId="0" xfId="1036" applyFont="1" applyFill="1" applyAlignment="1" applyProtection="1">
      <alignment vertical="center"/>
      <protection locked="0"/>
    </xf>
    <xf numFmtId="0" fontId="22" fillId="0" borderId="0" xfId="1036" applyFont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/>
    </xf>
    <xf numFmtId="0" fontId="24" fillId="0" borderId="10" xfId="1039" applyFont="1" applyFill="1" applyBorder="1" applyAlignment="1" applyProtection="1">
      <alignment horizontal="left" vertical="center" wrapText="1"/>
      <protection locked="0"/>
    </xf>
    <xf numFmtId="0" fontId="24" fillId="0" borderId="10" xfId="1029" applyNumberFormat="1" applyFont="1" applyFill="1" applyBorder="1" applyAlignment="1" applyProtection="1">
      <alignment vertical="center" wrapText="1"/>
      <protection locked="0"/>
    </xf>
    <xf numFmtId="49" fontId="27" fillId="0" borderId="10" xfId="1029" applyNumberFormat="1" applyFont="1" applyFill="1" applyBorder="1" applyAlignment="1" applyProtection="1">
      <alignment horizontal="center" vertical="center"/>
      <protection locked="0"/>
    </xf>
    <xf numFmtId="49" fontId="27" fillId="0" borderId="10" xfId="536" applyNumberFormat="1" applyFont="1" applyFill="1" applyBorder="1" applyAlignment="1" applyProtection="1">
      <alignment horizontal="center" vertical="center"/>
      <protection locked="0"/>
    </xf>
    <xf numFmtId="49" fontId="27" fillId="0" borderId="0" xfId="1036" applyNumberFormat="1" applyFont="1" applyAlignment="1" applyProtection="1">
      <alignment horizontal="center" wrapText="1"/>
      <protection locked="0"/>
    </xf>
    <xf numFmtId="0" fontId="24" fillId="0" borderId="10" xfId="1036" applyFont="1" applyFill="1" applyBorder="1" applyAlignment="1" applyProtection="1">
      <alignment horizontal="center" vertical="center" textRotation="90" wrapText="1"/>
      <protection locked="0"/>
    </xf>
    <xf numFmtId="169" fontId="43" fillId="0" borderId="10" xfId="0" applyNumberFormat="1" applyFont="1" applyFill="1" applyBorder="1" applyAlignment="1">
      <alignment horizontal="center" vertical="center" wrapText="1"/>
    </xf>
    <xf numFmtId="0" fontId="24" fillId="0" borderId="10" xfId="1036" applyFont="1" applyFill="1" applyBorder="1" applyAlignment="1" applyProtection="1">
      <alignment horizontal="center" vertical="center" wrapText="1"/>
      <protection locked="0"/>
    </xf>
    <xf numFmtId="0" fontId="22" fillId="0" borderId="0" xfId="1036" applyFont="1" applyFill="1" applyAlignment="1" applyProtection="1">
      <alignment vertical="center"/>
      <protection locked="0"/>
    </xf>
    <xf numFmtId="0" fontId="27" fillId="0" borderId="10" xfId="1042" applyFont="1" applyFill="1" applyBorder="1" applyAlignment="1" applyProtection="1">
      <alignment vertical="center"/>
      <protection locked="0"/>
    </xf>
    <xf numFmtId="0" fontId="29" fillId="0" borderId="10" xfId="1042" applyFont="1" applyFill="1" applyBorder="1" applyAlignment="1" applyProtection="1">
      <alignment vertical="center"/>
      <protection locked="0"/>
    </xf>
    <xf numFmtId="0" fontId="24" fillId="0" borderId="10" xfId="1029" applyNumberFormat="1" applyFont="1" applyFill="1" applyBorder="1" applyAlignment="1" applyProtection="1">
      <alignment horizontal="left" vertical="top" wrapText="1"/>
      <protection locked="0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0" xfId="312" applyNumberFormat="1" applyFont="1" applyFill="1" applyBorder="1" applyAlignment="1" applyProtection="1">
      <alignment horizontal="center" vertical="center"/>
      <protection locked="0"/>
    </xf>
    <xf numFmtId="0" fontId="24" fillId="0" borderId="10" xfId="1046" applyFont="1" applyFill="1" applyBorder="1" applyAlignment="1" applyProtection="1">
      <alignment vertical="top" wrapText="1"/>
      <protection locked="0"/>
    </xf>
    <xf numFmtId="49" fontId="27" fillId="0" borderId="10" xfId="727" applyNumberFormat="1" applyFont="1" applyFill="1" applyBorder="1" applyAlignment="1" applyProtection="1">
      <alignment horizontal="center" vertical="center"/>
      <protection locked="0"/>
    </xf>
    <xf numFmtId="0" fontId="24" fillId="0" borderId="10" xfId="1042" applyFont="1" applyFill="1" applyBorder="1" applyAlignment="1" applyProtection="1">
      <alignment horizontal="left" vertical="center" wrapText="1"/>
      <protection locked="0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412" applyNumberFormat="1" applyFont="1" applyFill="1" applyBorder="1" applyAlignment="1" applyProtection="1">
      <alignment horizontal="center" vertical="center"/>
      <protection locked="0"/>
    </xf>
    <xf numFmtId="49" fontId="24" fillId="0" borderId="10" xfId="727" applyNumberFormat="1" applyFont="1" applyFill="1" applyBorder="1" applyAlignment="1" applyProtection="1">
      <alignment vertical="center" wrapText="1"/>
      <protection locked="0"/>
    </xf>
    <xf numFmtId="49" fontId="27" fillId="0" borderId="10" xfId="1025" applyNumberFormat="1" applyFont="1" applyFill="1" applyBorder="1" applyAlignment="1" applyProtection="1">
      <alignment vertical="center" wrapText="1"/>
      <protection locked="0"/>
    </xf>
    <xf numFmtId="0" fontId="27" fillId="0" borderId="10" xfId="1025" applyFont="1" applyFill="1" applyBorder="1" applyAlignment="1" applyProtection="1">
      <alignment horizontal="center" vertical="center" wrapText="1"/>
      <protection locked="0"/>
    </xf>
    <xf numFmtId="49" fontId="24" fillId="0" borderId="10" xfId="312" applyNumberFormat="1" applyFont="1" applyFill="1" applyBorder="1" applyAlignment="1" applyProtection="1">
      <alignment vertical="center" wrapText="1"/>
      <protection locked="0"/>
    </xf>
    <xf numFmtId="49" fontId="24" fillId="0" borderId="16" xfId="1024" applyNumberFormat="1" applyFont="1" applyFill="1" applyBorder="1" applyAlignment="1" applyProtection="1">
      <alignment horizontal="left" vertical="center" wrapText="1"/>
      <protection locked="0"/>
    </xf>
    <xf numFmtId="0" fontId="24" fillId="46" borderId="10" xfId="1039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039" applyNumberFormat="1" applyFont="1" applyFill="1" applyBorder="1" applyAlignment="1" applyProtection="1">
      <alignment horizontal="center" vertical="center"/>
      <protection locked="0"/>
    </xf>
    <xf numFmtId="49" fontId="27" fillId="0" borderId="10" xfId="986" applyNumberFormat="1" applyFont="1" applyFill="1" applyBorder="1" applyAlignment="1" applyProtection="1">
      <alignment vertical="center" wrapText="1"/>
      <protection locked="0"/>
    </xf>
    <xf numFmtId="49" fontId="24" fillId="0" borderId="10" xfId="412" applyNumberFormat="1" applyFont="1" applyFill="1" applyBorder="1" applyAlignment="1" applyProtection="1">
      <alignment vertical="center" wrapText="1"/>
      <protection locked="0"/>
    </xf>
    <xf numFmtId="49" fontId="24" fillId="0" borderId="10" xfId="292" applyNumberFormat="1" applyFont="1" applyFill="1" applyBorder="1" applyAlignment="1" applyProtection="1">
      <alignment vertical="center" wrapText="1"/>
      <protection locked="0"/>
    </xf>
    <xf numFmtId="0" fontId="27" fillId="0" borderId="10" xfId="292" applyNumberFormat="1" applyFont="1" applyFill="1" applyBorder="1" applyAlignment="1" applyProtection="1">
      <alignment horizontal="center" vertical="center" wrapText="1"/>
      <protection locked="0"/>
    </xf>
    <xf numFmtId="0" fontId="24" fillId="44" borderId="10" xfId="1036" applyFont="1" applyFill="1" applyBorder="1" applyAlignment="1" applyProtection="1">
      <alignment horizontal="center" vertical="center" textRotation="90" wrapText="1"/>
      <protection locked="0"/>
    </xf>
    <xf numFmtId="0" fontId="21" fillId="0" borderId="0" xfId="0" applyFont="1" applyFill="1" applyAlignment="1">
      <alignment horizontal="center" vertical="center" wrapText="1"/>
    </xf>
    <xf numFmtId="0" fontId="27" fillId="0" borderId="10" xfId="1031" applyFont="1" applyFill="1" applyBorder="1" applyAlignment="1" applyProtection="1">
      <alignment horizontal="center" vertical="center"/>
      <protection locked="0"/>
    </xf>
    <xf numFmtId="0" fontId="24" fillId="0" borderId="10" xfId="727" applyFont="1" applyFill="1" applyBorder="1" applyAlignment="1">
      <alignment horizontal="left" vertical="center" wrapText="1"/>
      <protection/>
    </xf>
    <xf numFmtId="0" fontId="27" fillId="0" borderId="10" xfId="727" applyFont="1" applyFill="1" applyBorder="1" applyAlignment="1">
      <alignment vertical="center" wrapText="1"/>
      <protection/>
    </xf>
    <xf numFmtId="0" fontId="27" fillId="0" borderId="10" xfId="727" applyFont="1" applyFill="1" applyBorder="1" applyAlignment="1">
      <alignment horizontal="center" vertical="center" wrapText="1"/>
      <protection/>
    </xf>
    <xf numFmtId="49" fontId="27" fillId="0" borderId="10" xfId="727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49" fontId="27" fillId="0" borderId="10" xfId="727" applyNumberFormat="1" applyFont="1" applyFill="1" applyBorder="1" applyAlignment="1" applyProtection="1">
      <alignment horizontal="center" vertical="center" wrapText="1"/>
      <protection locked="0"/>
    </xf>
    <xf numFmtId="169" fontId="43" fillId="0" borderId="10" xfId="1031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40" applyFont="1" applyFill="1" applyBorder="1" applyAlignment="1" applyProtection="1">
      <alignment horizontal="left" vertical="center" wrapText="1"/>
      <protection locked="0"/>
    </xf>
    <xf numFmtId="49" fontId="27" fillId="0" borderId="10" xfId="708" applyNumberFormat="1" applyFont="1" applyFill="1" applyBorder="1" applyAlignment="1">
      <alignment horizontal="center" vertical="center" wrapText="1"/>
      <protection/>
    </xf>
    <xf numFmtId="49" fontId="27" fillId="0" borderId="10" xfId="1025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35" applyNumberFormat="1" applyFont="1" applyFill="1" applyBorder="1" applyAlignment="1" applyProtection="1">
      <alignment vertical="center" wrapText="1"/>
      <protection locked="0"/>
    </xf>
    <xf numFmtId="0" fontId="24" fillId="0" borderId="11" xfId="0" applyFont="1" applyFill="1" applyBorder="1" applyAlignment="1">
      <alignment horizontal="left" vertical="center" wrapText="1"/>
    </xf>
    <xf numFmtId="169" fontId="43" fillId="0" borderId="12" xfId="0" applyNumberFormat="1" applyFont="1" applyFill="1" applyBorder="1" applyAlignment="1">
      <alignment horizontal="center" vertical="center" wrapText="1"/>
    </xf>
    <xf numFmtId="49" fontId="27" fillId="0" borderId="10" xfId="1043" applyNumberFormat="1" applyFont="1" applyFill="1" applyBorder="1" applyAlignment="1" applyProtection="1">
      <alignment vertical="center" wrapText="1"/>
      <protection locked="0"/>
    </xf>
    <xf numFmtId="1" fontId="24" fillId="0" borderId="10" xfId="1043" applyNumberFormat="1" applyFont="1" applyFill="1" applyBorder="1" applyAlignment="1" applyProtection="1">
      <alignment vertical="center" wrapText="1"/>
      <protection locked="0"/>
    </xf>
    <xf numFmtId="49" fontId="24" fillId="0" borderId="17" xfId="1024" applyNumberFormat="1" applyFont="1" applyFill="1" applyBorder="1" applyAlignment="1" applyProtection="1">
      <alignment vertical="center" wrapText="1"/>
      <protection locked="0"/>
    </xf>
    <xf numFmtId="49" fontId="27" fillId="0" borderId="17" xfId="1026" applyNumberFormat="1" applyFont="1" applyFill="1" applyBorder="1" applyAlignment="1" applyProtection="1">
      <alignment vertical="center" wrapText="1"/>
      <protection locked="0"/>
    </xf>
    <xf numFmtId="0" fontId="27" fillId="0" borderId="17" xfId="1024" applyFont="1" applyFill="1" applyBorder="1" applyAlignment="1" applyProtection="1">
      <alignment horizontal="center" vertical="center" wrapText="1"/>
      <protection locked="0"/>
    </xf>
    <xf numFmtId="49" fontId="24" fillId="0" borderId="17" xfId="403" applyNumberFormat="1" applyFont="1" applyFill="1" applyBorder="1" applyAlignment="1" applyProtection="1">
      <alignment vertical="center" wrapText="1"/>
      <protection locked="0"/>
    </xf>
    <xf numFmtId="49" fontId="27" fillId="0" borderId="17" xfId="1024" applyNumberFormat="1" applyFont="1" applyFill="1" applyBorder="1" applyAlignment="1" applyProtection="1">
      <alignment horizontal="center" vertical="center"/>
      <protection locked="0"/>
    </xf>
    <xf numFmtId="49" fontId="27" fillId="0" borderId="17" xfId="403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738" applyFont="1" applyFill="1" applyBorder="1" applyAlignment="1" applyProtection="1">
      <alignment horizontal="center" vertical="center" wrapText="1"/>
      <protection locked="0"/>
    </xf>
    <xf numFmtId="49" fontId="27" fillId="0" borderId="15" xfId="403" applyNumberFormat="1" applyFont="1" applyFill="1" applyBorder="1" applyAlignment="1" applyProtection="1">
      <alignment horizontal="center" vertical="center"/>
      <protection locked="0"/>
    </xf>
    <xf numFmtId="49" fontId="27" fillId="0" borderId="17" xfId="1024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1024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345" applyNumberFormat="1" applyFont="1" applyFill="1" applyBorder="1" applyAlignment="1" applyProtection="1">
      <alignment horizontal="center" vertical="center" wrapText="1"/>
      <protection locked="0"/>
    </xf>
    <xf numFmtId="0" fontId="24" fillId="44" borderId="18" xfId="1036" applyFont="1" applyFill="1" applyBorder="1" applyAlignment="1" applyProtection="1">
      <alignment horizontal="center" vertical="center" wrapText="1"/>
      <protection locked="0"/>
    </xf>
    <xf numFmtId="0" fontId="24" fillId="44" borderId="19" xfId="1036" applyFont="1" applyFill="1" applyBorder="1" applyAlignment="1" applyProtection="1">
      <alignment horizontal="center" vertical="center" wrapText="1"/>
      <protection locked="0"/>
    </xf>
    <xf numFmtId="0" fontId="24" fillId="44" borderId="10" xfId="1036" applyFont="1" applyFill="1" applyBorder="1" applyAlignment="1" applyProtection="1">
      <alignment horizontal="center" vertical="center" wrapText="1"/>
      <protection locked="0"/>
    </xf>
    <xf numFmtId="0" fontId="30" fillId="44" borderId="10" xfId="1036" applyFont="1" applyFill="1" applyBorder="1" applyAlignment="1" applyProtection="1">
      <alignment horizontal="center" vertical="center" textRotation="90" wrapText="1"/>
      <protection locked="0"/>
    </xf>
    <xf numFmtId="49" fontId="24" fillId="0" borderId="11" xfId="1024" applyNumberFormat="1" applyFont="1" applyFill="1" applyBorder="1" applyAlignment="1" applyProtection="1">
      <alignment vertical="center" wrapText="1"/>
      <protection locked="0"/>
    </xf>
    <xf numFmtId="49" fontId="24" fillId="0" borderId="20" xfId="1024" applyNumberFormat="1" applyFont="1" applyFill="1" applyBorder="1" applyAlignment="1" applyProtection="1">
      <alignment vertical="center" wrapText="1"/>
      <protection locked="0"/>
    </xf>
    <xf numFmtId="49" fontId="27" fillId="0" borderId="11" xfId="1026" applyNumberFormat="1" applyFont="1" applyFill="1" applyBorder="1" applyAlignment="1" applyProtection="1">
      <alignment vertical="center" wrapText="1"/>
      <protection locked="0"/>
    </xf>
    <xf numFmtId="49" fontId="27" fillId="0" borderId="20" xfId="1026" applyNumberFormat="1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0" xfId="1024" applyFont="1" applyFill="1" applyBorder="1" applyAlignment="1" applyProtection="1">
      <alignment horizontal="center" vertical="center" wrapText="1"/>
      <protection locked="0"/>
    </xf>
    <xf numFmtId="49" fontId="24" fillId="0" borderId="21" xfId="403" applyNumberFormat="1" applyFont="1" applyFill="1" applyBorder="1" applyAlignment="1" applyProtection="1">
      <alignment vertical="center" wrapText="1"/>
      <protection locked="0"/>
    </xf>
    <xf numFmtId="0" fontId="24" fillId="0" borderId="11" xfId="1029" applyNumberFormat="1" applyFont="1" applyFill="1" applyBorder="1" applyAlignment="1" applyProtection="1">
      <alignment horizontal="left" vertical="top" wrapText="1"/>
      <protection locked="0"/>
    </xf>
    <xf numFmtId="49" fontId="24" fillId="0" borderId="11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22" xfId="1043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738" applyFont="1" applyFill="1" applyBorder="1" applyAlignment="1" applyProtection="1">
      <alignment horizontal="center" vertical="center" wrapText="1"/>
      <protection locked="0"/>
    </xf>
    <xf numFmtId="0" fontId="27" fillId="0" borderId="14" xfId="738" applyFont="1" applyFill="1" applyBorder="1" applyAlignment="1" applyProtection="1">
      <alignment horizontal="center" vertical="center" wrapText="1"/>
      <protection locked="0"/>
    </xf>
    <xf numFmtId="49" fontId="27" fillId="0" borderId="11" xfId="403" applyNumberFormat="1" applyFont="1" applyFill="1" applyBorder="1" applyAlignment="1" applyProtection="1">
      <alignment horizontal="center" vertical="center"/>
      <protection locked="0"/>
    </xf>
    <xf numFmtId="49" fontId="27" fillId="0" borderId="11" xfId="0" applyNumberFormat="1" applyFont="1" applyFill="1" applyBorder="1" applyAlignment="1">
      <alignment horizontal="center" vertical="center"/>
    </xf>
    <xf numFmtId="0" fontId="25" fillId="0" borderId="10" xfId="1030" applyFont="1" applyFill="1" applyBorder="1" applyAlignment="1" applyProtection="1">
      <alignment horizontal="center" vertical="center" wrapText="1"/>
      <protection locked="0"/>
    </xf>
    <xf numFmtId="0" fontId="29" fillId="47" borderId="0" xfId="1030" applyFont="1" applyFill="1" applyAlignment="1" applyProtection="1">
      <alignment vertical="center"/>
      <protection locked="0"/>
    </xf>
    <xf numFmtId="49" fontId="27" fillId="0" borderId="11" xfId="0" applyNumberFormat="1" applyFont="1" applyFill="1" applyBorder="1" applyAlignment="1">
      <alignment vertical="center" wrapText="1"/>
    </xf>
    <xf numFmtId="0" fontId="27" fillId="0" borderId="11" xfId="345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1033" applyFont="1" applyBorder="1" applyAlignment="1" applyProtection="1">
      <alignment horizontal="center" vertical="center" wrapText="1"/>
      <protection locked="0"/>
    </xf>
    <xf numFmtId="0" fontId="30" fillId="0" borderId="10" xfId="1030" applyFont="1" applyFill="1" applyBorder="1" applyAlignment="1" applyProtection="1">
      <alignment horizontal="center" vertical="center" wrapText="1"/>
      <protection locked="0"/>
    </xf>
    <xf numFmtId="0" fontId="24" fillId="46" borderId="10" xfId="1030" applyFont="1" applyFill="1" applyBorder="1" applyAlignment="1" applyProtection="1">
      <alignment horizontal="center" vertical="center" wrapText="1"/>
      <protection locked="0"/>
    </xf>
    <xf numFmtId="1" fontId="27" fillId="46" borderId="10" xfId="1030" applyNumberFormat="1" applyFont="1" applyFill="1" applyBorder="1" applyAlignment="1" applyProtection="1">
      <alignment horizontal="center" vertical="center" wrapText="1"/>
      <protection locked="0"/>
    </xf>
    <xf numFmtId="49" fontId="27" fillId="0" borderId="22" xfId="727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7" fillId="0" borderId="15" xfId="738" applyFont="1" applyFill="1" applyBorder="1" applyAlignment="1" applyProtection="1">
      <alignment horizontal="center" vertical="center" wrapText="1"/>
      <protection locked="0"/>
    </xf>
    <xf numFmtId="49" fontId="24" fillId="0" borderId="11" xfId="403" applyNumberFormat="1" applyFont="1" applyFill="1" applyBorder="1" applyAlignment="1" applyProtection="1">
      <alignment vertical="center" wrapText="1"/>
      <protection locked="0"/>
    </xf>
    <xf numFmtId="49" fontId="27" fillId="0" borderId="11" xfId="1024" applyNumberFormat="1" applyFont="1" applyFill="1" applyBorder="1" applyAlignment="1" applyProtection="1">
      <alignment horizontal="center" vertical="center"/>
      <protection locked="0"/>
    </xf>
    <xf numFmtId="0" fontId="30" fillId="0" borderId="23" xfId="1036" applyFont="1" applyFill="1" applyBorder="1" applyAlignment="1" applyProtection="1">
      <alignment horizontal="center" vertical="center" wrapText="1"/>
      <protection locked="0"/>
    </xf>
    <xf numFmtId="0" fontId="24" fillId="44" borderId="14" xfId="1036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7" fillId="0" borderId="11" xfId="412" applyNumberFormat="1" applyFont="1" applyFill="1" applyBorder="1" applyAlignment="1" applyProtection="1">
      <alignment horizontal="center" vertical="center"/>
      <protection locked="0"/>
    </xf>
    <xf numFmtId="0" fontId="27" fillId="0" borderId="11" xfId="738" applyFont="1" applyFill="1" applyBorder="1" applyAlignment="1" applyProtection="1">
      <alignment horizontal="center" vertical="center" wrapText="1"/>
      <protection locked="0"/>
    </xf>
    <xf numFmtId="49" fontId="24" fillId="0" borderId="11" xfId="727" applyNumberFormat="1" applyFont="1" applyFill="1" applyBorder="1" applyAlignment="1" applyProtection="1">
      <alignment vertical="center" wrapText="1"/>
      <protection locked="0"/>
    </xf>
    <xf numFmtId="49" fontId="27" fillId="0" borderId="11" xfId="1025" applyNumberFormat="1" applyFont="1" applyFill="1" applyBorder="1" applyAlignment="1" applyProtection="1">
      <alignment vertical="center" wrapText="1"/>
      <protection locked="0"/>
    </xf>
    <xf numFmtId="0" fontId="27" fillId="0" borderId="11" xfId="1025" applyFont="1" applyFill="1" applyBorder="1" applyAlignment="1" applyProtection="1">
      <alignment horizontal="center" vertical="center" wrapText="1"/>
      <protection locked="0"/>
    </xf>
    <xf numFmtId="49" fontId="27" fillId="0" borderId="0" xfId="727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>
      <alignment vertical="center" wrapText="1"/>
    </xf>
    <xf numFmtId="49" fontId="27" fillId="0" borderId="11" xfId="403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7" fillId="0" borderId="11" xfId="1040" applyFont="1" applyFill="1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horizontal="left" vertical="center" wrapText="1"/>
    </xf>
    <xf numFmtId="49" fontId="27" fillId="0" borderId="19" xfId="1043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>
      <alignment horizontal="center" vertical="center"/>
    </xf>
    <xf numFmtId="0" fontId="27" fillId="46" borderId="10" xfId="727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40" fillId="0" borderId="10" xfId="1036" applyFont="1" applyFill="1" applyBorder="1" applyAlignment="1" applyProtection="1">
      <alignment horizontal="center" vertical="center" wrapText="1"/>
      <protection locked="0"/>
    </xf>
    <xf numFmtId="49" fontId="24" fillId="0" borderId="11" xfId="292" applyNumberFormat="1" applyFont="1" applyFill="1" applyBorder="1" applyAlignment="1" applyProtection="1">
      <alignment vertical="center" wrapText="1"/>
      <protection locked="0"/>
    </xf>
    <xf numFmtId="0" fontId="24" fillId="0" borderId="19" xfId="1036" applyFont="1" applyFill="1" applyBorder="1" applyAlignment="1" applyProtection="1">
      <alignment horizontal="center" vertical="center" wrapText="1"/>
      <protection locked="0"/>
    </xf>
    <xf numFmtId="169" fontId="24" fillId="0" borderId="14" xfId="1036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1033" applyFont="1" applyFill="1" applyBorder="1" applyAlignment="1" applyProtection="1">
      <alignment horizontal="center" vertical="center" wrapText="1"/>
      <protection locked="0"/>
    </xf>
    <xf numFmtId="0" fontId="30" fillId="0" borderId="0" xfId="1030" applyFont="1" applyAlignment="1" applyProtection="1">
      <alignment horizontal="center" vertical="center" wrapText="1"/>
      <protection locked="0"/>
    </xf>
    <xf numFmtId="0" fontId="30" fillId="0" borderId="0" xfId="1030" applyFont="1" applyAlignment="1" applyProtection="1">
      <alignment horizontal="center" vertical="center"/>
      <protection locked="0"/>
    </xf>
    <xf numFmtId="0" fontId="30" fillId="0" borderId="22" xfId="1036" applyFont="1" applyFill="1" applyBorder="1" applyAlignment="1" applyProtection="1">
      <alignment horizontal="center" vertical="center" wrapText="1"/>
      <protection locked="0"/>
    </xf>
    <xf numFmtId="0" fontId="30" fillId="0" borderId="13" xfId="1036" applyFont="1" applyFill="1" applyBorder="1" applyAlignment="1" applyProtection="1">
      <alignment horizontal="center" vertical="center" wrapText="1"/>
      <protection locked="0"/>
    </xf>
    <xf numFmtId="0" fontId="32" fillId="0" borderId="0" xfId="1036" applyFont="1" applyFill="1" applyAlignment="1" applyProtection="1">
      <alignment horizontal="center" wrapText="1"/>
      <protection locked="0"/>
    </xf>
    <xf numFmtId="0" fontId="30" fillId="0" borderId="0" xfId="1036" applyFont="1" applyFill="1" applyAlignment="1" applyProtection="1">
      <alignment horizontal="center" wrapText="1"/>
      <protection locked="0"/>
    </xf>
    <xf numFmtId="0" fontId="22" fillId="0" borderId="0" xfId="1036" applyFont="1" applyFill="1" applyAlignment="1" applyProtection="1">
      <alignment horizontal="center" vertical="center" wrapText="1"/>
      <protection locked="0"/>
    </xf>
    <xf numFmtId="0" fontId="23" fillId="0" borderId="0" xfId="1036" applyFont="1" applyFill="1" applyAlignment="1" applyProtection="1">
      <alignment horizontal="center" vertical="center"/>
      <protection locked="0"/>
    </xf>
    <xf numFmtId="0" fontId="25" fillId="46" borderId="10" xfId="1044" applyFont="1" applyFill="1" applyBorder="1" applyAlignment="1" applyProtection="1">
      <alignment horizontal="center" vertical="center" textRotation="90" wrapText="1"/>
      <protection locked="0"/>
    </xf>
    <xf numFmtId="0" fontId="24" fillId="46" borderId="10" xfId="1044" applyFont="1" applyFill="1" applyBorder="1" applyAlignment="1" applyProtection="1">
      <alignment horizontal="center" vertical="center" textRotation="90" wrapText="1"/>
      <protection locked="0"/>
    </xf>
    <xf numFmtId="0" fontId="30" fillId="46" borderId="10" xfId="1032" applyFont="1" applyFill="1" applyBorder="1" applyAlignment="1" applyProtection="1">
      <alignment horizontal="center" vertical="center"/>
      <protection locked="0"/>
    </xf>
    <xf numFmtId="169" fontId="24" fillId="46" borderId="10" xfId="1044" applyNumberFormat="1" applyFont="1" applyFill="1" applyBorder="1" applyAlignment="1" applyProtection="1">
      <alignment horizontal="center" vertical="center" wrapText="1"/>
      <protection locked="0"/>
    </xf>
    <xf numFmtId="0" fontId="24" fillId="46" borderId="10" xfId="1044" applyFont="1" applyFill="1" applyBorder="1" applyAlignment="1" applyProtection="1">
      <alignment horizontal="center" vertical="center" wrapText="1"/>
      <protection locked="0"/>
    </xf>
    <xf numFmtId="0" fontId="25" fillId="46" borderId="24" xfId="1044" applyFont="1" applyFill="1" applyBorder="1" applyAlignment="1" applyProtection="1">
      <alignment horizontal="center" vertical="center" textRotation="90" wrapText="1"/>
      <protection locked="0"/>
    </xf>
    <xf numFmtId="0" fontId="25" fillId="46" borderId="12" xfId="1044" applyFont="1" applyFill="1" applyBorder="1" applyAlignment="1" applyProtection="1">
      <alignment horizontal="center" vertical="center" textRotation="90" wrapText="1"/>
      <protection locked="0"/>
    </xf>
    <xf numFmtId="0" fontId="25" fillId="46" borderId="14" xfId="1044" applyFont="1" applyFill="1" applyBorder="1" applyAlignment="1" applyProtection="1">
      <alignment horizontal="center" vertical="center" textRotation="90" wrapText="1"/>
      <protection locked="0"/>
    </xf>
    <xf numFmtId="0" fontId="25" fillId="46" borderId="19" xfId="1044" applyFont="1" applyFill="1" applyBorder="1" applyAlignment="1" applyProtection="1">
      <alignment horizontal="center" vertical="center" textRotation="90" wrapText="1"/>
      <protection locked="0"/>
    </xf>
    <xf numFmtId="0" fontId="21" fillId="0" borderId="0" xfId="1030" applyFont="1" applyAlignment="1" applyProtection="1">
      <alignment horizontal="center" vertical="center" wrapText="1"/>
      <protection locked="0"/>
    </xf>
    <xf numFmtId="0" fontId="32" fillId="0" borderId="0" xfId="1030" applyFont="1" applyAlignment="1" applyProtection="1">
      <alignment horizontal="center" vertical="center" wrapText="1"/>
      <protection locked="0"/>
    </xf>
    <xf numFmtId="0" fontId="32" fillId="0" borderId="0" xfId="1030" applyFont="1" applyAlignment="1" applyProtection="1">
      <alignment horizontal="center" vertical="center"/>
      <protection locked="0"/>
    </xf>
    <xf numFmtId="0" fontId="22" fillId="0" borderId="0" xfId="1044" applyFont="1" applyAlignment="1" applyProtection="1">
      <alignment horizontal="center" vertical="center" wrapText="1"/>
      <protection locked="0"/>
    </xf>
    <xf numFmtId="0" fontId="23" fillId="0" borderId="0" xfId="1036" applyFont="1" applyAlignment="1" applyProtection="1">
      <alignment horizontal="center" vertical="center"/>
      <protection locked="0"/>
    </xf>
    <xf numFmtId="0" fontId="31" fillId="0" borderId="0" xfId="1044" applyFont="1" applyAlignment="1" applyProtection="1">
      <alignment horizontal="center" vertical="center" wrapText="1"/>
      <protection locked="0"/>
    </xf>
    <xf numFmtId="0" fontId="31" fillId="0" borderId="0" xfId="1044" applyFont="1" applyAlignment="1" applyProtection="1">
      <alignment horizontal="center" vertical="center"/>
      <protection locked="0"/>
    </xf>
    <xf numFmtId="0" fontId="30" fillId="0" borderId="0" xfId="1030" applyFont="1" applyAlignment="1" applyProtection="1">
      <alignment horizontal="center"/>
      <protection locked="0"/>
    </xf>
    <xf numFmtId="169" fontId="24" fillId="46" borderId="14" xfId="1044" applyNumberFormat="1" applyFont="1" applyFill="1" applyBorder="1" applyAlignment="1" applyProtection="1">
      <alignment horizontal="center" vertical="center" wrapText="1"/>
      <protection locked="0"/>
    </xf>
    <xf numFmtId="169" fontId="24" fillId="46" borderId="19" xfId="1044" applyNumberFormat="1" applyFont="1" applyFill="1" applyBorder="1" applyAlignment="1" applyProtection="1">
      <alignment horizontal="center" vertical="center" wrapText="1"/>
      <protection locked="0"/>
    </xf>
    <xf numFmtId="0" fontId="30" fillId="0" borderId="22" xfId="1033" applyFont="1" applyFill="1" applyBorder="1" applyAlignment="1" applyProtection="1">
      <alignment horizontal="center" vertical="center" wrapText="1"/>
      <protection locked="0"/>
    </xf>
    <xf numFmtId="0" fontId="32" fillId="0" borderId="13" xfId="1033" applyFont="1" applyFill="1" applyBorder="1" applyAlignment="1" applyProtection="1">
      <alignment horizontal="center" vertical="center" wrapText="1"/>
      <protection locked="0"/>
    </xf>
    <xf numFmtId="20" fontId="44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30" fillId="0" borderId="10" xfId="1036" applyFont="1" applyFill="1" applyBorder="1" applyAlignment="1" applyProtection="1">
      <alignment horizontal="center" vertical="center" wrapText="1"/>
      <protection locked="0"/>
    </xf>
    <xf numFmtId="0" fontId="24" fillId="44" borderId="10" xfId="1036" applyFont="1" applyFill="1" applyBorder="1" applyAlignment="1" applyProtection="1">
      <alignment vertical="center" wrapText="1"/>
      <protection locked="0"/>
    </xf>
    <xf numFmtId="0" fontId="32" fillId="0" borderId="0" xfId="1036" applyFont="1" applyFill="1" applyAlignment="1" applyProtection="1">
      <alignment horizontal="center" vertical="center" wrapText="1"/>
      <protection locked="0"/>
    </xf>
    <xf numFmtId="0" fontId="30" fillId="0" borderId="0" xfId="1036" applyFont="1" applyFill="1" applyAlignment="1" applyProtection="1">
      <alignment horizontal="center" vertical="center" wrapText="1"/>
      <protection locked="0"/>
    </xf>
    <xf numFmtId="0" fontId="32" fillId="0" borderId="0" xfId="1047" applyFont="1" applyFill="1" applyAlignment="1">
      <alignment horizontal="center" vertical="center" wrapText="1"/>
      <protection/>
    </xf>
  </cellXfs>
  <cellStyles count="1078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2 2" xfId="292"/>
    <cellStyle name="Денежный 10 2 3" xfId="293"/>
    <cellStyle name="Денежный 10 2 3 2" xfId="294"/>
    <cellStyle name="Денежный 10 2 3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2" xfId="402"/>
    <cellStyle name="Денежный 2 10 2 2 2" xfId="403"/>
    <cellStyle name="Денежный 2 10 2 3" xfId="404"/>
    <cellStyle name="Денежный 2 10 2 4" xfId="405"/>
    <cellStyle name="Денежный 2 10 2 5" xfId="406"/>
    <cellStyle name="Денежный 2 10 2 6" xfId="407"/>
    <cellStyle name="Денежный 2 10 2 7" xfId="408"/>
    <cellStyle name="Денежный 2 10 2 8" xfId="409"/>
    <cellStyle name="Денежный 2 10 2 9" xfId="410"/>
    <cellStyle name="Денежный 2 11" xfId="411"/>
    <cellStyle name="Денежный 2 11 2" xfId="412"/>
    <cellStyle name="Денежный 2 11 2 2" xfId="413"/>
    <cellStyle name="Денежный 2 11 2 3" xfId="414"/>
    <cellStyle name="Денежный 2 11 3" xfId="415"/>
    <cellStyle name="Денежный 2 12" xfId="416"/>
    <cellStyle name="Денежный 2 13" xfId="417"/>
    <cellStyle name="Денежный 2 13 2" xfId="418"/>
    <cellStyle name="Денежный 2 13 3" xfId="419"/>
    <cellStyle name="Денежный 2 14" xfId="420"/>
    <cellStyle name="Денежный 2 15" xfId="421"/>
    <cellStyle name="Денежный 2 16" xfId="422"/>
    <cellStyle name="Денежный 2 17" xfId="423"/>
    <cellStyle name="Денежный 2 18" xfId="424"/>
    <cellStyle name="Денежный 2 19" xfId="425"/>
    <cellStyle name="Денежный 2 2" xfId="426"/>
    <cellStyle name="Денежный 2 2 10" xfId="427"/>
    <cellStyle name="Денежный 2 2 11" xfId="428"/>
    <cellStyle name="Денежный 2 2 12" xfId="429"/>
    <cellStyle name="Денежный 2 2 2" xfId="430"/>
    <cellStyle name="Денежный 2 2 2 10" xfId="431"/>
    <cellStyle name="Денежный 2 2 2 11" xfId="432"/>
    <cellStyle name="Денежный 2 2 2 2" xfId="433"/>
    <cellStyle name="Денежный 2 2 2 3" xfId="434"/>
    <cellStyle name="Денежный 2 2 2 4" xfId="435"/>
    <cellStyle name="Денежный 2 2 2 4 2" xfId="436"/>
    <cellStyle name="Денежный 2 2 2 5" xfId="437"/>
    <cellStyle name="Денежный 2 2 2 6" xfId="438"/>
    <cellStyle name="Денежный 2 2 2 7" xfId="439"/>
    <cellStyle name="Денежный 2 2 2 8" xfId="440"/>
    <cellStyle name="Денежный 2 2 2 9" xfId="441"/>
    <cellStyle name="Денежный 2 2 3" xfId="442"/>
    <cellStyle name="Денежный 2 2 4" xfId="443"/>
    <cellStyle name="Денежный 2 2 5" xfId="444"/>
    <cellStyle name="Денежный 2 2 5 2" xfId="445"/>
    <cellStyle name="Денежный 2 2 6" xfId="446"/>
    <cellStyle name="Денежный 2 2 7" xfId="447"/>
    <cellStyle name="Денежный 2 2 8" xfId="448"/>
    <cellStyle name="Денежный 2 2 9" xfId="449"/>
    <cellStyle name="Денежный 2 20" xfId="450"/>
    <cellStyle name="Денежный 2 21" xfId="451"/>
    <cellStyle name="Денежный 2 22" xfId="452"/>
    <cellStyle name="Денежный 2 23" xfId="453"/>
    <cellStyle name="Денежный 2 24" xfId="454"/>
    <cellStyle name="Денежный 2 24 2" xfId="455"/>
    <cellStyle name="Денежный 2 25" xfId="456"/>
    <cellStyle name="Денежный 2 26" xfId="457"/>
    <cellStyle name="Денежный 2 27" xfId="458"/>
    <cellStyle name="Денежный 2 28" xfId="459"/>
    <cellStyle name="Денежный 2 29" xfId="460"/>
    <cellStyle name="Денежный 2 3" xfId="461"/>
    <cellStyle name="Денежный 2 3 2" xfId="462"/>
    <cellStyle name="Денежный 2 3 2 2" xfId="463"/>
    <cellStyle name="Денежный 2 3 2 3" xfId="464"/>
    <cellStyle name="Денежный 2 3 2 4" xfId="465"/>
    <cellStyle name="Денежный 2 3 3" xfId="466"/>
    <cellStyle name="Денежный 2 3 4" xfId="467"/>
    <cellStyle name="Денежный 2 3 5" xfId="468"/>
    <cellStyle name="Денежный 2 3 6" xfId="469"/>
    <cellStyle name="Денежный 2 3 7" xfId="470"/>
    <cellStyle name="Денежный 2 3 8" xfId="471"/>
    <cellStyle name="Денежный 2 3 9" xfId="472"/>
    <cellStyle name="Денежный 2 3 9 2" xfId="473"/>
    <cellStyle name="Денежный 2 3 9 2 2" xfId="474"/>
    <cellStyle name="Денежный 2 3 9 2 3" xfId="475"/>
    <cellStyle name="Денежный 2 3 9 2 4" xfId="476"/>
    <cellStyle name="Денежный 2 3 9 3" xfId="477"/>
    <cellStyle name="Денежный 2 3 9 4" xfId="478"/>
    <cellStyle name="Денежный 2 3 9 5" xfId="479"/>
    <cellStyle name="Денежный 2 3 9 6" xfId="480"/>
    <cellStyle name="Денежный 2 3 9 7" xfId="481"/>
    <cellStyle name="Денежный 2 3 9 8" xfId="482"/>
    <cellStyle name="Денежный 2 30" xfId="483"/>
    <cellStyle name="Денежный 2 31" xfId="484"/>
    <cellStyle name="Денежный 2 32" xfId="485"/>
    <cellStyle name="Денежный 2 33" xfId="486"/>
    <cellStyle name="Денежный 2 34" xfId="487"/>
    <cellStyle name="Денежный 2 35" xfId="488"/>
    <cellStyle name="Денежный 2 36" xfId="489"/>
    <cellStyle name="Денежный 2 36 2" xfId="490"/>
    <cellStyle name="Денежный 2 37" xfId="491"/>
    <cellStyle name="Денежный 2 38" xfId="492"/>
    <cellStyle name="Денежный 2 39" xfId="493"/>
    <cellStyle name="Денежный 2 4" xfId="494"/>
    <cellStyle name="Денежный 2 4 2" xfId="495"/>
    <cellStyle name="Денежный 2 4 3" xfId="496"/>
    <cellStyle name="Денежный 2 4 4" xfId="497"/>
    <cellStyle name="Денежный 2 4 5" xfId="498"/>
    <cellStyle name="Денежный 2 4 6" xfId="499"/>
    <cellStyle name="Денежный 2 4 7" xfId="500"/>
    <cellStyle name="Денежный 2 4 8" xfId="501"/>
    <cellStyle name="Денежный 2 4 9" xfId="502"/>
    <cellStyle name="Денежный 2 40" xfId="503"/>
    <cellStyle name="Денежный 2 41" xfId="504"/>
    <cellStyle name="Денежный 2 42" xfId="505"/>
    <cellStyle name="Денежный 2 43" xfId="506"/>
    <cellStyle name="Денежный 2 45" xfId="507"/>
    <cellStyle name="Денежный 2 46" xfId="508"/>
    <cellStyle name="Денежный 2 47" xfId="509"/>
    <cellStyle name="Денежный 2 5" xfId="510"/>
    <cellStyle name="Денежный 2 5 2" xfId="511"/>
    <cellStyle name="Денежный 2 5 2 2" xfId="512"/>
    <cellStyle name="Денежный 2 5 2 3" xfId="513"/>
    <cellStyle name="Денежный 2 5 2 4" xfId="514"/>
    <cellStyle name="Денежный 2 5 3" xfId="515"/>
    <cellStyle name="Денежный 2 5 3 2" xfId="516"/>
    <cellStyle name="Денежный 2 5 3 3" xfId="517"/>
    <cellStyle name="Денежный 2 5 3 4" xfId="518"/>
    <cellStyle name="Денежный 2 5 4" xfId="519"/>
    <cellStyle name="Денежный 2 5 4 2" xfId="520"/>
    <cellStyle name="Денежный 2 5 4 3" xfId="521"/>
    <cellStyle name="Денежный 2 5 4 4" xfId="522"/>
    <cellStyle name="Денежный 2 5 5" xfId="523"/>
    <cellStyle name="Денежный 2 5 6" xfId="524"/>
    <cellStyle name="Денежный 2 5 7" xfId="525"/>
    <cellStyle name="Денежный 2 5 8" xfId="526"/>
    <cellStyle name="Денежный 2 51" xfId="527"/>
    <cellStyle name="Денежный 2 6" xfId="528"/>
    <cellStyle name="Денежный 2 7" xfId="529"/>
    <cellStyle name="Денежный 2 8" xfId="530"/>
    <cellStyle name="Денежный 2 9" xfId="531"/>
    <cellStyle name="Денежный 20" xfId="532"/>
    <cellStyle name="Денежный 24" xfId="533"/>
    <cellStyle name="Денежный 24 12" xfId="534"/>
    <cellStyle name="Денежный 24 2" xfId="535"/>
    <cellStyle name="Денежный 24 2 2" xfId="536"/>
    <cellStyle name="Денежный 24 3" xfId="537"/>
    <cellStyle name="Денежный 24 3 2" xfId="538"/>
    <cellStyle name="Денежный 24 3 3" xfId="539"/>
    <cellStyle name="Денежный 24 3 4" xfId="540"/>
    <cellStyle name="Денежный 24 4" xfId="541"/>
    <cellStyle name="Денежный 24 5" xfId="542"/>
    <cellStyle name="Денежный 24 6" xfId="543"/>
    <cellStyle name="Денежный 24 7" xfId="544"/>
    <cellStyle name="Денежный 24 8" xfId="545"/>
    <cellStyle name="Денежный 26" xfId="546"/>
    <cellStyle name="Денежный 3" xfId="547"/>
    <cellStyle name="Денежный 3 10" xfId="548"/>
    <cellStyle name="Денежный 3 11" xfId="549"/>
    <cellStyle name="Денежный 3 12" xfId="550"/>
    <cellStyle name="Денежный 3 13" xfId="551"/>
    <cellStyle name="Денежный 3 14" xfId="552"/>
    <cellStyle name="Денежный 3 15" xfId="553"/>
    <cellStyle name="Денежный 3 2" xfId="554"/>
    <cellStyle name="Денежный 3 2 2" xfId="555"/>
    <cellStyle name="Денежный 3 2 2 2" xfId="556"/>
    <cellStyle name="Денежный 3 2 3" xfId="557"/>
    <cellStyle name="Денежный 3 3" xfId="558"/>
    <cellStyle name="Денежный 3 3 2" xfId="559"/>
    <cellStyle name="Денежный 3 3 3" xfId="560"/>
    <cellStyle name="Денежный 3 4" xfId="561"/>
    <cellStyle name="Денежный 3 4 2" xfId="562"/>
    <cellStyle name="Денежный 3 4 3" xfId="563"/>
    <cellStyle name="Денежный 3 5" xfId="564"/>
    <cellStyle name="Денежный 3 5 2" xfId="565"/>
    <cellStyle name="Денежный 3 5 3" xfId="566"/>
    <cellStyle name="Денежный 3 6" xfId="567"/>
    <cellStyle name="Денежный 3 6 2" xfId="568"/>
    <cellStyle name="Денежный 3 7" xfId="569"/>
    <cellStyle name="Денежный 3 8" xfId="570"/>
    <cellStyle name="Денежный 3 8 2" xfId="571"/>
    <cellStyle name="Денежный 3 8 3" xfId="572"/>
    <cellStyle name="Денежный 3 8 4" xfId="573"/>
    <cellStyle name="Денежный 3 9" xfId="574"/>
    <cellStyle name="Денежный 4" xfId="575"/>
    <cellStyle name="Денежный 4 10" xfId="576"/>
    <cellStyle name="Денежный 4 11" xfId="577"/>
    <cellStyle name="Денежный 4 12" xfId="578"/>
    <cellStyle name="Денежный 4 13" xfId="579"/>
    <cellStyle name="Денежный 4 13 2" xfId="580"/>
    <cellStyle name="Денежный 4 14" xfId="581"/>
    <cellStyle name="Денежный 4 14 2" xfId="582"/>
    <cellStyle name="Денежный 4 14 3" xfId="583"/>
    <cellStyle name="Денежный 4 14 4" xfId="584"/>
    <cellStyle name="Денежный 4 14 5" xfId="585"/>
    <cellStyle name="Денежный 4 14 6" xfId="586"/>
    <cellStyle name="Денежный 4 2" xfId="587"/>
    <cellStyle name="Денежный 4 2 2" xfId="588"/>
    <cellStyle name="Денежный 4 2 3" xfId="589"/>
    <cellStyle name="Денежный 4 3" xfId="590"/>
    <cellStyle name="Денежный 4 3 2" xfId="591"/>
    <cellStyle name="Денежный 4 3 3" xfId="592"/>
    <cellStyle name="Денежный 4 3 3 2" xfId="593"/>
    <cellStyle name="Денежный 4 3 3 3" xfId="594"/>
    <cellStyle name="Денежный 4 3 3 4" xfId="595"/>
    <cellStyle name="Денежный 4 3 4" xfId="596"/>
    <cellStyle name="Денежный 4 3 5" xfId="597"/>
    <cellStyle name="Денежный 4 3 6" xfId="598"/>
    <cellStyle name="Денежный 4 3 7" xfId="599"/>
    <cellStyle name="Денежный 4 4" xfId="600"/>
    <cellStyle name="Денежный 4 4 2" xfId="601"/>
    <cellStyle name="Денежный 4 5" xfId="602"/>
    <cellStyle name="Денежный 4 5 2" xfId="603"/>
    <cellStyle name="Денежный 4 6" xfId="604"/>
    <cellStyle name="Денежный 4 7" xfId="605"/>
    <cellStyle name="Денежный 4 8" xfId="606"/>
    <cellStyle name="Денежный 4 9" xfId="607"/>
    <cellStyle name="Денежный 5" xfId="608"/>
    <cellStyle name="Денежный 5 2" xfId="609"/>
    <cellStyle name="Денежный 5 2 2" xfId="610"/>
    <cellStyle name="Денежный 5 2 3" xfId="611"/>
    <cellStyle name="Денежный 5 3" xfId="612"/>
    <cellStyle name="Денежный 5 3 2" xfId="613"/>
    <cellStyle name="Денежный 5 4" xfId="614"/>
    <cellStyle name="Денежный 5 5" xfId="615"/>
    <cellStyle name="Денежный 5 5 2" xfId="616"/>
    <cellStyle name="Денежный 6" xfId="617"/>
    <cellStyle name="Денежный 6 10" xfId="618"/>
    <cellStyle name="Денежный 6 11" xfId="619"/>
    <cellStyle name="Денежный 6 2" xfId="620"/>
    <cellStyle name="Денежный 6 2 2" xfId="621"/>
    <cellStyle name="Денежный 6 2 3" xfId="622"/>
    <cellStyle name="Денежный 6 3" xfId="623"/>
    <cellStyle name="Денежный 6 4" xfId="624"/>
    <cellStyle name="Денежный 6 5" xfId="625"/>
    <cellStyle name="Денежный 6 5 2" xfId="626"/>
    <cellStyle name="Денежный 6 6" xfId="627"/>
    <cellStyle name="Денежный 6 7" xfId="628"/>
    <cellStyle name="Денежный 6 7 2" xfId="629"/>
    <cellStyle name="Денежный 6 7 3" xfId="630"/>
    <cellStyle name="Денежный 6 7 4" xfId="631"/>
    <cellStyle name="Денежный 6 7 5" xfId="632"/>
    <cellStyle name="Денежный 6 7 6" xfId="633"/>
    <cellStyle name="Денежный 6 8" xfId="634"/>
    <cellStyle name="Денежный 6 8 2" xfId="635"/>
    <cellStyle name="Денежный 6 8 3" xfId="636"/>
    <cellStyle name="Денежный 6 8 4" xfId="637"/>
    <cellStyle name="Денежный 6 9" xfId="638"/>
    <cellStyle name="Денежный 7 2" xfId="639"/>
    <cellStyle name="Денежный 7 2 2" xfId="640"/>
    <cellStyle name="Денежный 7 2 3" xfId="641"/>
    <cellStyle name="Денежный 7 3" xfId="642"/>
    <cellStyle name="Денежный 7 4" xfId="643"/>
    <cellStyle name="Денежный 7 5" xfId="644"/>
    <cellStyle name="Денежный 7 5 2" xfId="645"/>
    <cellStyle name="Денежный 7 6" xfId="646"/>
    <cellStyle name="Денежный 8 2" xfId="647"/>
    <cellStyle name="Денежный 8 2 2" xfId="648"/>
    <cellStyle name="Денежный 8 2 3" xfId="649"/>
    <cellStyle name="Денежный 8 3" xfId="650"/>
    <cellStyle name="Денежный 8 3 2" xfId="651"/>
    <cellStyle name="Денежный 8 4" xfId="652"/>
    <cellStyle name="Денежный 8 5" xfId="653"/>
    <cellStyle name="Денежный 8 5 2" xfId="654"/>
    <cellStyle name="Денежный 8 6" xfId="655"/>
    <cellStyle name="Денежный 9 2" xfId="656"/>
    <cellStyle name="Денежный 9 2 2" xfId="657"/>
    <cellStyle name="Денежный 9 2 3" xfId="658"/>
    <cellStyle name="Денежный 9 2 4" xfId="659"/>
    <cellStyle name="Денежный 9 3" xfId="660"/>
    <cellStyle name="Заголовок 1" xfId="661"/>
    <cellStyle name="Заголовок 1 2" xfId="662"/>
    <cellStyle name="Заголовок 1 3" xfId="663"/>
    <cellStyle name="Заголовок 2" xfId="664"/>
    <cellStyle name="Заголовок 2 2" xfId="665"/>
    <cellStyle name="Заголовок 2 3" xfId="666"/>
    <cellStyle name="Заголовок 3" xfId="667"/>
    <cellStyle name="Заголовок 3 2" xfId="668"/>
    <cellStyle name="Заголовок 3 3" xfId="669"/>
    <cellStyle name="Заголовок 4" xfId="670"/>
    <cellStyle name="Заголовок 4 2" xfId="671"/>
    <cellStyle name="Заголовок 4 3" xfId="672"/>
    <cellStyle name="Итог" xfId="673"/>
    <cellStyle name="Итог 2" xfId="674"/>
    <cellStyle name="Итог 3" xfId="675"/>
    <cellStyle name="Контрольная ячейка" xfId="676"/>
    <cellStyle name="Контрольная ячейка 2" xfId="677"/>
    <cellStyle name="Контрольная ячейка 3" xfId="678"/>
    <cellStyle name="Контрольная ячейка 4" xfId="679"/>
    <cellStyle name="Название" xfId="680"/>
    <cellStyle name="Название 2" xfId="681"/>
    <cellStyle name="Название 3" xfId="682"/>
    <cellStyle name="Нейтральный" xfId="683"/>
    <cellStyle name="Нейтральный 2" xfId="684"/>
    <cellStyle name="Нейтральный 3" xfId="685"/>
    <cellStyle name="Нейтральный 4" xfId="686"/>
    <cellStyle name="Обычный 10" xfId="687"/>
    <cellStyle name="Обычный 10 2" xfId="688"/>
    <cellStyle name="Обычный 10 3" xfId="689"/>
    <cellStyle name="Обычный 11" xfId="690"/>
    <cellStyle name="Обычный 11 10" xfId="691"/>
    <cellStyle name="Обычный 11 11" xfId="692"/>
    <cellStyle name="Обычный 11 12" xfId="693"/>
    <cellStyle name="Обычный 11 12 2" xfId="694"/>
    <cellStyle name="Обычный 11 2" xfId="695"/>
    <cellStyle name="Обычный 11 2 2" xfId="696"/>
    <cellStyle name="Обычный 11 3" xfId="697"/>
    <cellStyle name="Обычный 11 4" xfId="698"/>
    <cellStyle name="Обычный 11 5" xfId="699"/>
    <cellStyle name="Обычный 11 6" xfId="700"/>
    <cellStyle name="Обычный 11 7" xfId="701"/>
    <cellStyle name="Обычный 11 8" xfId="702"/>
    <cellStyle name="Обычный 11 9" xfId="703"/>
    <cellStyle name="Обычный 12" xfId="704"/>
    <cellStyle name="Обычный 12 2 2" xfId="705"/>
    <cellStyle name="Обычный 13 2" xfId="706"/>
    <cellStyle name="Обычный 14" xfId="707"/>
    <cellStyle name="Обычный 14 2" xfId="708"/>
    <cellStyle name="Обычный 14 3" xfId="709"/>
    <cellStyle name="Обычный 14 4" xfId="710"/>
    <cellStyle name="Обычный 14 5" xfId="711"/>
    <cellStyle name="Обычный 14 6" xfId="712"/>
    <cellStyle name="Обычный 15" xfId="713"/>
    <cellStyle name="Обычный 15 2" xfId="714"/>
    <cellStyle name="Обычный 16" xfId="715"/>
    <cellStyle name="Обычный 17" xfId="716"/>
    <cellStyle name="Обычный 17 2" xfId="717"/>
    <cellStyle name="Обычный 17 3" xfId="718"/>
    <cellStyle name="Обычный 17 4" xfId="719"/>
    <cellStyle name="Обычный 17 5" xfId="720"/>
    <cellStyle name="Обычный 17 6" xfId="721"/>
    <cellStyle name="Обычный 17 7" xfId="722"/>
    <cellStyle name="Обычный 18" xfId="723"/>
    <cellStyle name="Обычный 18 2" xfId="724"/>
    <cellStyle name="Обычный 18 3" xfId="725"/>
    <cellStyle name="Обычный 19" xfId="726"/>
    <cellStyle name="Обычный 2" xfId="727"/>
    <cellStyle name="Обычный 2 10" xfId="728"/>
    <cellStyle name="Обычный 2 10 2" xfId="729"/>
    <cellStyle name="Обычный 2 11" xfId="730"/>
    <cellStyle name="Обычный 2 12" xfId="731"/>
    <cellStyle name="Обычный 2 13" xfId="732"/>
    <cellStyle name="Обычный 2 14" xfId="733"/>
    <cellStyle name="Обычный 2 14 10" xfId="734"/>
    <cellStyle name="Обычный 2 14 10 2" xfId="735"/>
    <cellStyle name="Обычный 2 14 11" xfId="736"/>
    <cellStyle name="Обычный 2 14 12" xfId="737"/>
    <cellStyle name="Обычный 2 14 2" xfId="738"/>
    <cellStyle name="Обычный 2 14 2 2" xfId="739"/>
    <cellStyle name="Обычный 2 14 3" xfId="740"/>
    <cellStyle name="Обычный 2 14 4" xfId="741"/>
    <cellStyle name="Обычный 2 14 5" xfId="742"/>
    <cellStyle name="Обычный 2 14 6" xfId="743"/>
    <cellStyle name="Обычный 2 14 7" xfId="744"/>
    <cellStyle name="Обычный 2 14 8" xfId="745"/>
    <cellStyle name="Обычный 2 14 9" xfId="746"/>
    <cellStyle name="Обычный 2 15" xfId="747"/>
    <cellStyle name="Обычный 2 16" xfId="748"/>
    <cellStyle name="Обычный 2 17" xfId="749"/>
    <cellStyle name="Обычный 2 18" xfId="750"/>
    <cellStyle name="Обычный 2 19" xfId="751"/>
    <cellStyle name="Обычный 2 2" xfId="752"/>
    <cellStyle name="Обычный 2 2 10" xfId="753"/>
    <cellStyle name="Обычный 2 2 10 2" xfId="754"/>
    <cellStyle name="Обычный 2 2 11" xfId="755"/>
    <cellStyle name="Обычный 2 2 12" xfId="756"/>
    <cellStyle name="Обычный 2 2 13" xfId="757"/>
    <cellStyle name="Обычный 2 2 14" xfId="758"/>
    <cellStyle name="Обычный 2 2 15" xfId="759"/>
    <cellStyle name="Обычный 2 2 16" xfId="760"/>
    <cellStyle name="Обычный 2 2 17" xfId="761"/>
    <cellStyle name="Обычный 2 2 2" xfId="762"/>
    <cellStyle name="Обычный 2 2 2 2" xfId="763"/>
    <cellStyle name="Обычный 2 2 2 2 2" xfId="764"/>
    <cellStyle name="Обычный 2 2 2 2 3" xfId="765"/>
    <cellStyle name="Обычный 2 2 2 2 4" xfId="766"/>
    <cellStyle name="Обычный 2 2 2 2 5" xfId="767"/>
    <cellStyle name="Обычный 2 2 2 3" xfId="768"/>
    <cellStyle name="Обычный 2 2 2 3 2" xfId="769"/>
    <cellStyle name="Обычный 2 2 2 4" xfId="770"/>
    <cellStyle name="Обычный 2 2 2 4 2" xfId="771"/>
    <cellStyle name="Обычный 2 2 2 4 3" xfId="772"/>
    <cellStyle name="Обычный 2 2 2 4 4" xfId="773"/>
    <cellStyle name="Обычный 2 2 2 5" xfId="774"/>
    <cellStyle name="Обычный 2 2 2 5 2" xfId="775"/>
    <cellStyle name="Обычный 2 2 2 5 3" xfId="776"/>
    <cellStyle name="Обычный 2 2 2 5 4" xfId="777"/>
    <cellStyle name="Обычный 2 2 2 6" xfId="778"/>
    <cellStyle name="Обычный 2 2 2 7" xfId="779"/>
    <cellStyle name="Обычный 2 2 2 8" xfId="780"/>
    <cellStyle name="Обычный 2 2 2 9" xfId="781"/>
    <cellStyle name="Обычный 2 2 3" xfId="782"/>
    <cellStyle name="Обычный 2 2 3 2" xfId="783"/>
    <cellStyle name="Обычный 2 2 3 2 2" xfId="784"/>
    <cellStyle name="Обычный 2 2 3 2 3" xfId="785"/>
    <cellStyle name="Обычный 2 2 3 3" xfId="786"/>
    <cellStyle name="Обычный 2 2 3 4" xfId="787"/>
    <cellStyle name="Обычный 2 2 3 5" xfId="788"/>
    <cellStyle name="Обычный 2 2 3 6" xfId="789"/>
    <cellStyle name="Обычный 2 2 3 7" xfId="790"/>
    <cellStyle name="Обычный 2 2 3 8" xfId="791"/>
    <cellStyle name="Обычный 2 2 4" xfId="792"/>
    <cellStyle name="Обычный 2 2 4 2" xfId="793"/>
    <cellStyle name="Обычный 2 2 4 3" xfId="794"/>
    <cellStyle name="Обычный 2 2 4 4" xfId="795"/>
    <cellStyle name="Обычный 2 2 5" xfId="796"/>
    <cellStyle name="Обычный 2 2 5 2" xfId="797"/>
    <cellStyle name="Обычный 2 2 5 3" xfId="798"/>
    <cellStyle name="Обычный 2 2 5 4" xfId="799"/>
    <cellStyle name="Обычный 2 2 6" xfId="800"/>
    <cellStyle name="Обычный 2 2 7" xfId="801"/>
    <cellStyle name="Обычный 2 2 8" xfId="802"/>
    <cellStyle name="Обычный 2 2 9" xfId="803"/>
    <cellStyle name="Обычный 2 2_База1 (version 1)" xfId="804"/>
    <cellStyle name="Обычный 2 20" xfId="805"/>
    <cellStyle name="Обычный 2 21" xfId="806"/>
    <cellStyle name="Обычный 2 22" xfId="807"/>
    <cellStyle name="Обычный 2 23" xfId="808"/>
    <cellStyle name="Обычный 2 24" xfId="809"/>
    <cellStyle name="Обычный 2 24 2" xfId="810"/>
    <cellStyle name="Обычный 2 24 3" xfId="811"/>
    <cellStyle name="Обычный 2 24 4" xfId="812"/>
    <cellStyle name="Обычный 2 24 5" xfId="813"/>
    <cellStyle name="Обычный 2 25" xfId="814"/>
    <cellStyle name="Обычный 2 26" xfId="815"/>
    <cellStyle name="Обычный 2 27" xfId="816"/>
    <cellStyle name="Обычный 2 28" xfId="817"/>
    <cellStyle name="Обычный 2 29" xfId="818"/>
    <cellStyle name="Обычный 2 3" xfId="819"/>
    <cellStyle name="Обычный 2 3 2" xfId="820"/>
    <cellStyle name="Обычный 2 3 2 2" xfId="821"/>
    <cellStyle name="Обычный 2 3 2 3" xfId="822"/>
    <cellStyle name="Обычный 2 3 3" xfId="823"/>
    <cellStyle name="Обычный 2 3 4" xfId="824"/>
    <cellStyle name="Обычный 2 3 5" xfId="825"/>
    <cellStyle name="Обычный 2 3 6" xfId="826"/>
    <cellStyle name="Обычный 2 3 7" xfId="827"/>
    <cellStyle name="Обычный 2 3 8" xfId="828"/>
    <cellStyle name="Обычный 2 3 9" xfId="829"/>
    <cellStyle name="Обычный 2 30" xfId="830"/>
    <cellStyle name="Обычный 2 31" xfId="831"/>
    <cellStyle name="Обычный 2 32" xfId="832"/>
    <cellStyle name="Обычный 2 33" xfId="833"/>
    <cellStyle name="Обычный 2 33 2" xfId="834"/>
    <cellStyle name="Обычный 2 34" xfId="835"/>
    <cellStyle name="Обычный 2 35" xfId="836"/>
    <cellStyle name="Обычный 2 36" xfId="837"/>
    <cellStyle name="Обычный 2 37" xfId="838"/>
    <cellStyle name="Обычный 2 38" xfId="839"/>
    <cellStyle name="Обычный 2 39" xfId="840"/>
    <cellStyle name="Обычный 2 4" xfId="841"/>
    <cellStyle name="Обычный 2 4 10" xfId="842"/>
    <cellStyle name="Обычный 2 4 2" xfId="843"/>
    <cellStyle name="Обычный 2 4 2 2" xfId="844"/>
    <cellStyle name="Обычный 2 4 2 3" xfId="845"/>
    <cellStyle name="Обычный 2 4 3" xfId="846"/>
    <cellStyle name="Обычный 2 4 4" xfId="847"/>
    <cellStyle name="Обычный 2 4 5" xfId="848"/>
    <cellStyle name="Обычный 2 4 6" xfId="849"/>
    <cellStyle name="Обычный 2 4 7" xfId="850"/>
    <cellStyle name="Обычный 2 4 8" xfId="851"/>
    <cellStyle name="Обычный 2 4 9" xfId="852"/>
    <cellStyle name="Обычный 2 40" xfId="853"/>
    <cellStyle name="Обычный 2 47" xfId="854"/>
    <cellStyle name="Обычный 2 5" xfId="855"/>
    <cellStyle name="Обычный 2 5 2" xfId="856"/>
    <cellStyle name="Обычный 2 5 2 2" xfId="857"/>
    <cellStyle name="Обычный 2 5 3" xfId="858"/>
    <cellStyle name="Обычный 2 5 3 2" xfId="859"/>
    <cellStyle name="Обычный 2 5 3 3" xfId="860"/>
    <cellStyle name="Обычный 2 51" xfId="861"/>
    <cellStyle name="Обычный 2 6" xfId="862"/>
    <cellStyle name="Обычный 2 6 2" xfId="863"/>
    <cellStyle name="Обычный 2 6 2 2" xfId="864"/>
    <cellStyle name="Обычный 2 6 2 3" xfId="865"/>
    <cellStyle name="Обычный 2 7" xfId="866"/>
    <cellStyle name="Обычный 2 7 2" xfId="867"/>
    <cellStyle name="Обычный 2 8" xfId="868"/>
    <cellStyle name="Обычный 2 9" xfId="869"/>
    <cellStyle name="Обычный 2_Выездка ноябрь 2010 г." xfId="870"/>
    <cellStyle name="Обычный 20" xfId="871"/>
    <cellStyle name="Обычный 21" xfId="872"/>
    <cellStyle name="Обычный 22" xfId="873"/>
    <cellStyle name="Обычный 23" xfId="874"/>
    <cellStyle name="Обычный 24" xfId="875"/>
    <cellStyle name="Обычный 25" xfId="876"/>
    <cellStyle name="Обычный 26" xfId="877"/>
    <cellStyle name="Обычный 29" xfId="878"/>
    <cellStyle name="Обычный 3" xfId="879"/>
    <cellStyle name="Обычный 3 10" xfId="880"/>
    <cellStyle name="Обычный 3 11" xfId="881"/>
    <cellStyle name="Обычный 3 12" xfId="882"/>
    <cellStyle name="Обычный 3 13" xfId="883"/>
    <cellStyle name="Обычный 3 13 2" xfId="884"/>
    <cellStyle name="Обычный 3 13_pudost_16-07_17_startovye" xfId="885"/>
    <cellStyle name="Обычный 3 14" xfId="886"/>
    <cellStyle name="Обычный 3 15" xfId="887"/>
    <cellStyle name="Обычный 3 16" xfId="888"/>
    <cellStyle name="Обычный 3 17" xfId="889"/>
    <cellStyle name="Обычный 3 18" xfId="890"/>
    <cellStyle name="Обычный 3 19" xfId="891"/>
    <cellStyle name="Обычный 3 2" xfId="892"/>
    <cellStyle name="Обычный 3 2 10" xfId="893"/>
    <cellStyle name="Обычный 3 2 11" xfId="894"/>
    <cellStyle name="Обычный 3 2 2" xfId="895"/>
    <cellStyle name="Обычный 3 2 2 10" xfId="896"/>
    <cellStyle name="Обычный 3 2 2 2" xfId="897"/>
    <cellStyle name="Обычный 3 2 2 2 2" xfId="898"/>
    <cellStyle name="Обычный 3 2 2 3" xfId="899"/>
    <cellStyle name="Обычный 3 2 2 4" xfId="900"/>
    <cellStyle name="Обычный 3 2 2 5" xfId="901"/>
    <cellStyle name="Обычный 3 2 2 6" xfId="902"/>
    <cellStyle name="Обычный 3 2 2 7" xfId="903"/>
    <cellStyle name="Обычный 3 2 2 8" xfId="904"/>
    <cellStyle name="Обычный 3 2 2 9" xfId="905"/>
    <cellStyle name="Обычный 3 2 3" xfId="906"/>
    <cellStyle name="Обычный 3 2 4" xfId="907"/>
    <cellStyle name="Обычный 3 2 4 2" xfId="908"/>
    <cellStyle name="Обычный 3 2 5" xfId="909"/>
    <cellStyle name="Обычный 3 2 6" xfId="910"/>
    <cellStyle name="Обычный 3 2 7" xfId="911"/>
    <cellStyle name="Обычный 3 2 8" xfId="912"/>
    <cellStyle name="Обычный 3 2 9" xfId="913"/>
    <cellStyle name="Обычный 3 20" xfId="914"/>
    <cellStyle name="Обычный 3 21" xfId="915"/>
    <cellStyle name="Обычный 3 3" xfId="916"/>
    <cellStyle name="Обычный 3 3 2" xfId="917"/>
    <cellStyle name="Обычный 3 3 3" xfId="918"/>
    <cellStyle name="Обычный 3 4" xfId="919"/>
    <cellStyle name="Обычный 3 5" xfId="920"/>
    <cellStyle name="Обычный 3 5 2" xfId="921"/>
    <cellStyle name="Обычный 3 5 3" xfId="922"/>
    <cellStyle name="Обычный 3 6" xfId="923"/>
    <cellStyle name="Обычный 3 7" xfId="924"/>
    <cellStyle name="Обычный 3 8" xfId="925"/>
    <cellStyle name="Обычный 3 9" xfId="926"/>
    <cellStyle name="Обычный 30" xfId="927"/>
    <cellStyle name="Обычный 31" xfId="928"/>
    <cellStyle name="Обычный 34" xfId="929"/>
    <cellStyle name="Обычный 35" xfId="930"/>
    <cellStyle name="Обычный 36" xfId="931"/>
    <cellStyle name="Обычный 39" xfId="932"/>
    <cellStyle name="Обычный 4" xfId="933"/>
    <cellStyle name="Обычный 4 10" xfId="934"/>
    <cellStyle name="Обычный 4 11" xfId="935"/>
    <cellStyle name="Обычный 4 12" xfId="936"/>
    <cellStyle name="Обычный 4 13" xfId="937"/>
    <cellStyle name="Обычный 4 14" xfId="938"/>
    <cellStyle name="Обычный 4 14 2" xfId="939"/>
    <cellStyle name="Обычный 4 14 3" xfId="940"/>
    <cellStyle name="Обычный 4 14 4" xfId="941"/>
    <cellStyle name="Обычный 4 15" xfId="942"/>
    <cellStyle name="Обычный 4 16" xfId="943"/>
    <cellStyle name="Обычный 4 17" xfId="944"/>
    <cellStyle name="Обычный 4 2" xfId="945"/>
    <cellStyle name="Обычный 4 2 2" xfId="946"/>
    <cellStyle name="Обычный 4 2 3" xfId="947"/>
    <cellStyle name="Обычный 4 3" xfId="948"/>
    <cellStyle name="Обычный 4 4" xfId="949"/>
    <cellStyle name="Обычный 4 5" xfId="950"/>
    <cellStyle name="Обычный 4 6" xfId="951"/>
    <cellStyle name="Обычный 4 7" xfId="952"/>
    <cellStyle name="Обычный 4 8" xfId="953"/>
    <cellStyle name="Обычный 4 9" xfId="954"/>
    <cellStyle name="Обычный 40" xfId="955"/>
    <cellStyle name="Обычный 42" xfId="956"/>
    <cellStyle name="Обычный 43" xfId="957"/>
    <cellStyle name="Обычный 45" xfId="958"/>
    <cellStyle name="Обычный 5" xfId="959"/>
    <cellStyle name="Обычный 5 10" xfId="960"/>
    <cellStyle name="Обычный 5 11" xfId="961"/>
    <cellStyle name="Обычный 5 12" xfId="962"/>
    <cellStyle name="Обычный 5 13" xfId="963"/>
    <cellStyle name="Обычный 5 14" xfId="964"/>
    <cellStyle name="Обычный 5 15" xfId="965"/>
    <cellStyle name="Обычный 5 16" xfId="966"/>
    <cellStyle name="Обычный 5 17" xfId="967"/>
    <cellStyle name="Обычный 5 18" xfId="968"/>
    <cellStyle name="Обычный 5 19" xfId="969"/>
    <cellStyle name="Обычный 5 2" xfId="970"/>
    <cellStyle name="Обычный 5 2 2" xfId="971"/>
    <cellStyle name="Обычный 5 2 3" xfId="972"/>
    <cellStyle name="Обычный 5 20" xfId="973"/>
    <cellStyle name="Обычный 5 21" xfId="974"/>
    <cellStyle name="Обычный 5 3" xfId="975"/>
    <cellStyle name="Обычный 5 3 2" xfId="976"/>
    <cellStyle name="Обычный 5 3 3" xfId="977"/>
    <cellStyle name="Обычный 5 4" xfId="978"/>
    <cellStyle name="Обычный 5 4 2" xfId="979"/>
    <cellStyle name="Обычный 5 5" xfId="980"/>
    <cellStyle name="Обычный 5 6" xfId="981"/>
    <cellStyle name="Обычный 5 7" xfId="982"/>
    <cellStyle name="Обычный 5 8" xfId="983"/>
    <cellStyle name="Обычный 5 9" xfId="984"/>
    <cellStyle name="Обычный 5_15_06_2014_prinevskoe" xfId="985"/>
    <cellStyle name="Обычный 5_25_05_13 2" xfId="986"/>
    <cellStyle name="Обычный 6" xfId="987"/>
    <cellStyle name="Обычный 6 10" xfId="988"/>
    <cellStyle name="Обычный 6 11" xfId="989"/>
    <cellStyle name="Обычный 6 12" xfId="990"/>
    <cellStyle name="Обычный 6 13" xfId="991"/>
    <cellStyle name="Обычный 6 14" xfId="992"/>
    <cellStyle name="Обычный 6 15" xfId="993"/>
    <cellStyle name="Обычный 6 16" xfId="994"/>
    <cellStyle name="Обычный 6 17" xfId="995"/>
    <cellStyle name="Обычный 6 2" xfId="996"/>
    <cellStyle name="Обычный 6 2 2" xfId="997"/>
    <cellStyle name="Обычный 6 3" xfId="998"/>
    <cellStyle name="Обычный 6 4" xfId="999"/>
    <cellStyle name="Обычный 6 5" xfId="1000"/>
    <cellStyle name="Обычный 6 6" xfId="1001"/>
    <cellStyle name="Обычный 6 7" xfId="1002"/>
    <cellStyle name="Обычный 6 8" xfId="1003"/>
    <cellStyle name="Обычный 6 9" xfId="1004"/>
    <cellStyle name="Обычный 7" xfId="1005"/>
    <cellStyle name="Обычный 7 10" xfId="1006"/>
    <cellStyle name="Обычный 7 11" xfId="1007"/>
    <cellStyle name="Обычный 7 12" xfId="1008"/>
    <cellStyle name="Обычный 7 2" xfId="1009"/>
    <cellStyle name="Обычный 7 3" xfId="1010"/>
    <cellStyle name="Обычный 7 4" xfId="1011"/>
    <cellStyle name="Обычный 7 5" xfId="1012"/>
    <cellStyle name="Обычный 7 6" xfId="1013"/>
    <cellStyle name="Обычный 7 7" xfId="1014"/>
    <cellStyle name="Обычный 7 8" xfId="1015"/>
    <cellStyle name="Обычный 7 9" xfId="1016"/>
    <cellStyle name="Обычный 8" xfId="1017"/>
    <cellStyle name="Обычный 8 2" xfId="1018"/>
    <cellStyle name="Обычный 8 3" xfId="1019"/>
    <cellStyle name="Обычный 8 4" xfId="1020"/>
    <cellStyle name="Обычный 9" xfId="1021"/>
    <cellStyle name="Обычный 9 2" xfId="1022"/>
    <cellStyle name="Обычный_60-80" xfId="1023"/>
    <cellStyle name="Обычный_База 2" xfId="1024"/>
    <cellStyle name="Обычный_База 3" xfId="1025"/>
    <cellStyle name="Обычный_База_База1 2_База1 (version 1) 2" xfId="1026"/>
    <cellStyle name="Обычный_Выездка технические1" xfId="1027"/>
    <cellStyle name="Обычный_Выездка технические1 2" xfId="1028"/>
    <cellStyle name="Обычный_Выездка технические1 2 2" xfId="1029"/>
    <cellStyle name="Обычный_Выездка технические1 3" xfId="1030"/>
    <cellStyle name="Обычный_Выездка технические1 3 2" xfId="1031"/>
    <cellStyle name="Обычный_Измайлово-2003" xfId="1032"/>
    <cellStyle name="Обычный_Измайлово-2003 2" xfId="1033"/>
    <cellStyle name="Обычный_конкур1" xfId="1034"/>
    <cellStyle name="Обычный_конкур1 2 2" xfId="1035"/>
    <cellStyle name="Обычный_Лист Microsoft Excel" xfId="1036"/>
    <cellStyle name="Обычный_Лист Microsoft Excel 10" xfId="1037"/>
    <cellStyle name="Обычный_Лист Microsoft Excel 10 2" xfId="1038"/>
    <cellStyle name="Обычный_Лист Microsoft Excel 11" xfId="1039"/>
    <cellStyle name="Обычный_Лист Microsoft Excel 12" xfId="1040"/>
    <cellStyle name="Обычный_Лист Microsoft Excel 2" xfId="1041"/>
    <cellStyle name="Обычный_Лист Microsoft Excel 2 12" xfId="1042"/>
    <cellStyle name="Обычный_Лист Microsoft Excel 2_12_06_12" xfId="1043"/>
    <cellStyle name="Обычный_Лист Microsoft Excel 3" xfId="1044"/>
    <cellStyle name="Обычный_Орел" xfId="1045"/>
    <cellStyle name="Обычный_Орел 11" xfId="1046"/>
    <cellStyle name="Обычный_Форма технических_конкур" xfId="1047"/>
    <cellStyle name="Плохой" xfId="1048"/>
    <cellStyle name="Плохой 2" xfId="1049"/>
    <cellStyle name="Плохой 3" xfId="1050"/>
    <cellStyle name="Плохой 4" xfId="1051"/>
    <cellStyle name="Пояснение" xfId="1052"/>
    <cellStyle name="Пояснение 2" xfId="1053"/>
    <cellStyle name="Пояснение 3" xfId="1054"/>
    <cellStyle name="Примечание" xfId="1055"/>
    <cellStyle name="Примечание 2" xfId="1056"/>
    <cellStyle name="Примечание 3" xfId="1057"/>
    <cellStyle name="Примечание 4" xfId="1058"/>
    <cellStyle name="Примечание 5" xfId="1059"/>
    <cellStyle name="Percent" xfId="1060"/>
    <cellStyle name="Процентный 2" xfId="1061"/>
    <cellStyle name="Связанная ячейка" xfId="1062"/>
    <cellStyle name="Связанная ячейка 2" xfId="1063"/>
    <cellStyle name="Связанная ячейка 3" xfId="1064"/>
    <cellStyle name="Текст предупреждения" xfId="1065"/>
    <cellStyle name="Текст предупреждения 2" xfId="1066"/>
    <cellStyle name="Текст предупреждения 3" xfId="1067"/>
    <cellStyle name="Comma" xfId="1068"/>
    <cellStyle name="Comma [0]" xfId="1069"/>
    <cellStyle name="Финансовый 2" xfId="1070"/>
    <cellStyle name="Финансовый 2 2" xfId="1071"/>
    <cellStyle name="Финансовый 2 2 2" xfId="1072"/>
    <cellStyle name="Финансовый 2 2 2 2" xfId="1073"/>
    <cellStyle name="Финансовый 2 2 3" xfId="1074"/>
    <cellStyle name="Финансовый 2 2 4" xfId="1075"/>
    <cellStyle name="Финансовый 2 2 4 2" xfId="1076"/>
    <cellStyle name="Финансовый 2 2 5" xfId="1077"/>
    <cellStyle name="Финансовый 2 2 5 2" xfId="1078"/>
    <cellStyle name="Финансовый 2 2 6" xfId="1079"/>
    <cellStyle name="Финансовый 2 2 6 2" xfId="1080"/>
    <cellStyle name="Финансовый 2 3" xfId="1081"/>
    <cellStyle name="Финансовый 2 3 2" xfId="1082"/>
    <cellStyle name="Финансовый 2 4" xfId="1083"/>
    <cellStyle name="Финансовый 2 4 2" xfId="1084"/>
    <cellStyle name="Финансовый 3" xfId="1085"/>
    <cellStyle name="Финансовый 3 2" xfId="1086"/>
    <cellStyle name="Финансовый 4" xfId="1087"/>
    <cellStyle name="Хороший" xfId="1088"/>
    <cellStyle name="Хороший 2" xfId="1089"/>
    <cellStyle name="Хороший 3" xfId="1090"/>
    <cellStyle name="Хороший 4" xfId="10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3</xdr:col>
      <xdr:colOff>695325</xdr:colOff>
      <xdr:row>0</xdr:row>
      <xdr:rowOff>733425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3</xdr:col>
      <xdr:colOff>971550</xdr:colOff>
      <xdr:row>0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3</xdr:col>
      <xdr:colOff>971550</xdr:colOff>
      <xdr:row>0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114300</xdr:rowOff>
    </xdr:from>
    <xdr:to>
      <xdr:col>3</xdr:col>
      <xdr:colOff>981075</xdr:colOff>
      <xdr:row>0</xdr:row>
      <xdr:rowOff>819150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190500</xdr:rowOff>
    </xdr:from>
    <xdr:to>
      <xdr:col>3</xdr:col>
      <xdr:colOff>1028700</xdr:colOff>
      <xdr:row>0</xdr:row>
      <xdr:rowOff>942975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161925</xdr:rowOff>
    </xdr:from>
    <xdr:to>
      <xdr:col>3</xdr:col>
      <xdr:colOff>1076325</xdr:colOff>
      <xdr:row>0</xdr:row>
      <xdr:rowOff>971550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161925</xdr:rowOff>
    </xdr:from>
    <xdr:to>
      <xdr:col>3</xdr:col>
      <xdr:colOff>1076325</xdr:colOff>
      <xdr:row>0</xdr:row>
      <xdr:rowOff>971550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5.57421875" style="48" customWidth="1"/>
    <col min="2" max="3" width="4.28125" style="48" hidden="1" customWidth="1"/>
    <col min="4" max="4" width="19.57421875" style="46" customWidth="1"/>
    <col min="5" max="5" width="9.140625" style="46" customWidth="1"/>
    <col min="6" max="6" width="6.28125" style="46" customWidth="1"/>
    <col min="7" max="7" width="34.7109375" style="46" customWidth="1"/>
    <col min="8" max="8" width="9.00390625" style="46" customWidth="1"/>
    <col min="9" max="10" width="17.7109375" style="49" customWidth="1"/>
    <col min="11" max="11" width="23.421875" style="50" customWidth="1"/>
    <col min="12" max="12" width="14.140625" style="46" customWidth="1"/>
    <col min="13" max="16384" width="9.140625" style="46" customWidth="1"/>
  </cols>
  <sheetData>
    <row r="1" spans="1:12" s="58" customFormat="1" ht="67.5" customHeight="1">
      <c r="A1" s="311" t="s">
        <v>348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5.75" customHeight="1">
      <c r="A2" s="313" t="s">
        <v>18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s="63" customFormat="1" ht="15" customHeight="1">
      <c r="A3" s="314" t="s">
        <v>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2" s="47" customFormat="1" ht="17.25" customHeight="1">
      <c r="A4" s="87" t="s">
        <v>68</v>
      </c>
      <c r="B4" s="59"/>
      <c r="C4" s="59"/>
      <c r="D4" s="60"/>
      <c r="E4" s="60"/>
      <c r="F4" s="60"/>
      <c r="G4" s="61"/>
      <c r="H4" s="61"/>
      <c r="I4" s="62"/>
      <c r="J4" s="62"/>
      <c r="K4" s="63"/>
      <c r="L4" s="68" t="s">
        <v>69</v>
      </c>
    </row>
    <row r="5" spans="1:12" s="67" customFormat="1" ht="57.75" customHeight="1">
      <c r="A5" s="64" t="s">
        <v>1</v>
      </c>
      <c r="B5" s="64" t="s">
        <v>2</v>
      </c>
      <c r="C5" s="64" t="s">
        <v>13</v>
      </c>
      <c r="D5" s="65" t="s">
        <v>11</v>
      </c>
      <c r="E5" s="65" t="s">
        <v>3</v>
      </c>
      <c r="F5" s="64" t="s">
        <v>14</v>
      </c>
      <c r="G5" s="65" t="s">
        <v>12</v>
      </c>
      <c r="H5" s="65" t="s">
        <v>3</v>
      </c>
      <c r="I5" s="65" t="s">
        <v>4</v>
      </c>
      <c r="J5" s="65" t="s">
        <v>5</v>
      </c>
      <c r="K5" s="65" t="s">
        <v>6</v>
      </c>
      <c r="L5" s="65" t="s">
        <v>7</v>
      </c>
    </row>
    <row r="6" spans="1:12" s="73" customFormat="1" ht="39" customHeight="1">
      <c r="A6" s="75">
        <v>1</v>
      </c>
      <c r="B6" s="74"/>
      <c r="C6" s="74"/>
      <c r="D6" s="78" t="s">
        <v>112</v>
      </c>
      <c r="E6" s="134"/>
      <c r="F6" s="135" t="s">
        <v>8</v>
      </c>
      <c r="G6" s="136" t="s">
        <v>344</v>
      </c>
      <c r="H6" s="97" t="s">
        <v>113</v>
      </c>
      <c r="I6" s="181" t="s">
        <v>114</v>
      </c>
      <c r="J6" s="182" t="s">
        <v>115</v>
      </c>
      <c r="K6" s="137" t="s">
        <v>116</v>
      </c>
      <c r="L6" s="89" t="s">
        <v>42</v>
      </c>
    </row>
    <row r="7" spans="1:12" s="73" customFormat="1" ht="39" customHeight="1">
      <c r="A7" s="75">
        <v>2</v>
      </c>
      <c r="B7" s="74"/>
      <c r="C7" s="74"/>
      <c r="D7" s="78" t="s">
        <v>112</v>
      </c>
      <c r="E7" s="134"/>
      <c r="F7" s="135" t="s">
        <v>8</v>
      </c>
      <c r="G7" s="202" t="s">
        <v>270</v>
      </c>
      <c r="H7" s="125" t="s">
        <v>181</v>
      </c>
      <c r="I7" s="181" t="s">
        <v>182</v>
      </c>
      <c r="J7" s="182" t="s">
        <v>115</v>
      </c>
      <c r="K7" s="137" t="s">
        <v>116</v>
      </c>
      <c r="L7" s="89" t="s">
        <v>42</v>
      </c>
    </row>
    <row r="8" spans="1:12" s="73" customFormat="1" ht="39" customHeight="1">
      <c r="A8" s="75">
        <v>3</v>
      </c>
      <c r="B8" s="74"/>
      <c r="C8" s="74"/>
      <c r="D8" s="188" t="s">
        <v>86</v>
      </c>
      <c r="E8" s="125" t="s">
        <v>87</v>
      </c>
      <c r="F8" s="92" t="s">
        <v>9</v>
      </c>
      <c r="G8" s="189" t="s">
        <v>255</v>
      </c>
      <c r="H8" s="190" t="s">
        <v>88</v>
      </c>
      <c r="I8" s="126" t="s">
        <v>252</v>
      </c>
      <c r="J8" s="191" t="s">
        <v>253</v>
      </c>
      <c r="K8" s="128" t="s">
        <v>254</v>
      </c>
      <c r="L8" s="89" t="s">
        <v>42</v>
      </c>
    </row>
    <row r="9" spans="1:12" s="72" customFormat="1" ht="39" customHeight="1">
      <c r="A9" s="75">
        <v>4</v>
      </c>
      <c r="B9" s="74"/>
      <c r="C9" s="74"/>
      <c r="D9" s="237" t="s">
        <v>267</v>
      </c>
      <c r="E9" s="238"/>
      <c r="F9" s="239" t="s">
        <v>8</v>
      </c>
      <c r="G9" s="240" t="s">
        <v>268</v>
      </c>
      <c r="H9" s="241" t="s">
        <v>232</v>
      </c>
      <c r="I9" s="242" t="s">
        <v>233</v>
      </c>
      <c r="J9" s="243" t="s">
        <v>155</v>
      </c>
      <c r="K9" s="245" t="s">
        <v>116</v>
      </c>
      <c r="L9" s="89" t="s">
        <v>42</v>
      </c>
    </row>
    <row r="10" spans="1:12" s="73" customFormat="1" ht="39" customHeight="1">
      <c r="A10" s="75">
        <v>5</v>
      </c>
      <c r="B10" s="74"/>
      <c r="C10" s="74"/>
      <c r="D10" s="146" t="s">
        <v>347</v>
      </c>
      <c r="E10" s="176"/>
      <c r="F10" s="145" t="s">
        <v>8</v>
      </c>
      <c r="G10" s="215" t="s">
        <v>274</v>
      </c>
      <c r="H10" s="91"/>
      <c r="I10" s="201" t="s">
        <v>217</v>
      </c>
      <c r="J10" s="93" t="s">
        <v>155</v>
      </c>
      <c r="K10" s="91" t="s">
        <v>180</v>
      </c>
      <c r="L10" s="89" t="s">
        <v>42</v>
      </c>
    </row>
    <row r="11" spans="1:12" s="73" customFormat="1" ht="39" customHeight="1">
      <c r="A11" s="75">
        <v>6</v>
      </c>
      <c r="B11" s="74"/>
      <c r="C11" s="74"/>
      <c r="D11" s="177" t="s">
        <v>220</v>
      </c>
      <c r="E11" s="178"/>
      <c r="F11" s="142" t="s">
        <v>8</v>
      </c>
      <c r="G11" s="136" t="s">
        <v>351</v>
      </c>
      <c r="H11" s="97"/>
      <c r="I11" s="181" t="s">
        <v>154</v>
      </c>
      <c r="J11" s="94" t="s">
        <v>155</v>
      </c>
      <c r="K11" s="137" t="s">
        <v>116</v>
      </c>
      <c r="L11" s="89" t="s">
        <v>42</v>
      </c>
    </row>
    <row r="12" spans="1:12" s="73" customFormat="1" ht="39" customHeight="1">
      <c r="A12" s="75">
        <v>7</v>
      </c>
      <c r="B12" s="74"/>
      <c r="C12" s="74"/>
      <c r="D12" s="177" t="s">
        <v>153</v>
      </c>
      <c r="E12" s="178"/>
      <c r="F12" s="135" t="s">
        <v>8</v>
      </c>
      <c r="G12" s="136" t="s">
        <v>351</v>
      </c>
      <c r="H12" s="97"/>
      <c r="I12" s="181" t="s">
        <v>154</v>
      </c>
      <c r="J12" s="94" t="s">
        <v>155</v>
      </c>
      <c r="K12" s="137" t="s">
        <v>116</v>
      </c>
      <c r="L12" s="89" t="s">
        <v>42</v>
      </c>
    </row>
    <row r="13" spans="1:12" s="73" customFormat="1" ht="39" customHeight="1">
      <c r="A13" s="75">
        <v>8</v>
      </c>
      <c r="B13" s="74"/>
      <c r="C13" s="74"/>
      <c r="D13" s="252" t="s">
        <v>290</v>
      </c>
      <c r="E13" s="159" t="s">
        <v>285</v>
      </c>
      <c r="F13" s="160" t="s">
        <v>8</v>
      </c>
      <c r="G13" s="161" t="s">
        <v>366</v>
      </c>
      <c r="H13" s="168" t="s">
        <v>286</v>
      </c>
      <c r="I13" s="206" t="s">
        <v>288</v>
      </c>
      <c r="J13" s="265" t="s">
        <v>41</v>
      </c>
      <c r="K13" s="162" t="s">
        <v>289</v>
      </c>
      <c r="L13" s="89" t="s">
        <v>42</v>
      </c>
    </row>
    <row r="14" spans="1:12" s="73" customFormat="1" ht="39" customHeight="1">
      <c r="A14" s="75">
        <v>9</v>
      </c>
      <c r="B14" s="106"/>
      <c r="C14" s="106"/>
      <c r="D14" s="252" t="s">
        <v>290</v>
      </c>
      <c r="E14" s="159" t="s">
        <v>285</v>
      </c>
      <c r="F14" s="160" t="s">
        <v>8</v>
      </c>
      <c r="G14" s="136" t="s">
        <v>367</v>
      </c>
      <c r="H14" s="97" t="s">
        <v>287</v>
      </c>
      <c r="I14" s="181" t="s">
        <v>288</v>
      </c>
      <c r="J14" s="171" t="s">
        <v>41</v>
      </c>
      <c r="K14" s="137" t="s">
        <v>289</v>
      </c>
      <c r="L14" s="89" t="s">
        <v>42</v>
      </c>
    </row>
    <row r="15" spans="1:12" s="73" customFormat="1" ht="39" customHeight="1">
      <c r="A15" s="75">
        <v>10</v>
      </c>
      <c r="B15" s="74"/>
      <c r="C15" s="74"/>
      <c r="D15" s="78" t="s">
        <v>176</v>
      </c>
      <c r="E15" s="134"/>
      <c r="F15" s="130" t="s">
        <v>8</v>
      </c>
      <c r="G15" s="204" t="s">
        <v>283</v>
      </c>
      <c r="H15" s="96" t="s">
        <v>148</v>
      </c>
      <c r="I15" s="90" t="s">
        <v>177</v>
      </c>
      <c r="J15" s="191" t="s">
        <v>41</v>
      </c>
      <c r="K15" s="145" t="s">
        <v>104</v>
      </c>
      <c r="L15" s="89" t="s">
        <v>42</v>
      </c>
    </row>
    <row r="16" spans="1:12" s="73" customFormat="1" ht="39" customHeight="1">
      <c r="A16" s="75">
        <v>11</v>
      </c>
      <c r="B16" s="74"/>
      <c r="C16" s="74"/>
      <c r="D16" s="78" t="s">
        <v>176</v>
      </c>
      <c r="E16" s="134"/>
      <c r="F16" s="130" t="s">
        <v>8</v>
      </c>
      <c r="G16" s="146" t="s">
        <v>315</v>
      </c>
      <c r="H16" s="261" t="s">
        <v>188</v>
      </c>
      <c r="I16" s="145" t="s">
        <v>95</v>
      </c>
      <c r="J16" s="93" t="s">
        <v>95</v>
      </c>
      <c r="K16" s="200" t="s">
        <v>96</v>
      </c>
      <c r="L16" s="89" t="s">
        <v>42</v>
      </c>
    </row>
    <row r="17" spans="1:12" s="73" customFormat="1" ht="39" customHeight="1">
      <c r="A17" s="75">
        <v>12</v>
      </c>
      <c r="B17" s="106"/>
      <c r="C17" s="106"/>
      <c r="D17" s="222" t="s">
        <v>365</v>
      </c>
      <c r="E17" s="175"/>
      <c r="F17" s="223" t="s">
        <v>8</v>
      </c>
      <c r="G17" s="88" t="s">
        <v>346</v>
      </c>
      <c r="H17" s="275" t="s">
        <v>218</v>
      </c>
      <c r="I17" s="201" t="s">
        <v>217</v>
      </c>
      <c r="J17" s="93" t="s">
        <v>155</v>
      </c>
      <c r="K17" s="200" t="s">
        <v>180</v>
      </c>
      <c r="L17" s="89" t="s">
        <v>42</v>
      </c>
    </row>
    <row r="18" spans="1:12" s="73" customFormat="1" ht="39" customHeight="1">
      <c r="A18" s="75">
        <v>13</v>
      </c>
      <c r="B18" s="74"/>
      <c r="C18" s="74"/>
      <c r="D18" s="164" t="s">
        <v>328</v>
      </c>
      <c r="E18" s="134"/>
      <c r="F18" s="135" t="s">
        <v>8</v>
      </c>
      <c r="G18" s="276" t="s">
        <v>345</v>
      </c>
      <c r="H18" s="262" t="s">
        <v>151</v>
      </c>
      <c r="I18" s="126" t="s">
        <v>152</v>
      </c>
      <c r="J18" s="126" t="s">
        <v>152</v>
      </c>
      <c r="K18" s="200" t="s">
        <v>180</v>
      </c>
      <c r="L18" s="89" t="s">
        <v>42</v>
      </c>
    </row>
    <row r="19" spans="1:12" s="72" customFormat="1" ht="39" customHeight="1">
      <c r="A19" s="75">
        <v>14</v>
      </c>
      <c r="B19" s="74"/>
      <c r="C19" s="74"/>
      <c r="D19" s="177" t="s">
        <v>342</v>
      </c>
      <c r="E19" s="178"/>
      <c r="F19" s="135" t="s">
        <v>8</v>
      </c>
      <c r="G19" s="136" t="s">
        <v>343</v>
      </c>
      <c r="H19" s="97"/>
      <c r="I19" s="181" t="s">
        <v>237</v>
      </c>
      <c r="J19" s="277" t="s">
        <v>155</v>
      </c>
      <c r="K19" s="137" t="s">
        <v>116</v>
      </c>
      <c r="L19" s="89" t="s">
        <v>42</v>
      </c>
    </row>
    <row r="20" spans="1:12" s="72" customFormat="1" ht="39" customHeight="1">
      <c r="A20" s="75">
        <v>15</v>
      </c>
      <c r="B20" s="74"/>
      <c r="C20" s="74"/>
      <c r="D20" s="146" t="s">
        <v>228</v>
      </c>
      <c r="E20" s="176"/>
      <c r="F20" s="145" t="s">
        <v>8</v>
      </c>
      <c r="G20" s="146" t="s">
        <v>330</v>
      </c>
      <c r="H20" s="93" t="s">
        <v>327</v>
      </c>
      <c r="I20" s="91" t="s">
        <v>329</v>
      </c>
      <c r="J20" s="200" t="s">
        <v>115</v>
      </c>
      <c r="K20" s="247" t="s">
        <v>259</v>
      </c>
      <c r="L20" s="89" t="s">
        <v>42</v>
      </c>
    </row>
    <row r="21" spans="1:12" s="73" customFormat="1" ht="39" customHeight="1">
      <c r="A21" s="75">
        <v>16</v>
      </c>
      <c r="B21" s="74"/>
      <c r="C21" s="74"/>
      <c r="D21" s="77" t="s">
        <v>105</v>
      </c>
      <c r="E21" s="91" t="s">
        <v>106</v>
      </c>
      <c r="F21" s="145" t="s">
        <v>8</v>
      </c>
      <c r="G21" s="146" t="s">
        <v>251</v>
      </c>
      <c r="H21" s="91" t="s">
        <v>107</v>
      </c>
      <c r="I21" s="145" t="s">
        <v>250</v>
      </c>
      <c r="J21" s="93" t="s">
        <v>108</v>
      </c>
      <c r="K21" s="91" t="s">
        <v>109</v>
      </c>
      <c r="L21" s="89" t="s">
        <v>42</v>
      </c>
    </row>
    <row r="22" spans="1:12" s="73" customFormat="1" ht="39" customHeight="1">
      <c r="A22" s="75">
        <v>17</v>
      </c>
      <c r="B22" s="74"/>
      <c r="C22" s="74"/>
      <c r="D22" s="78" t="s">
        <v>65</v>
      </c>
      <c r="E22" s="134" t="s">
        <v>60</v>
      </c>
      <c r="F22" s="135" t="s">
        <v>8</v>
      </c>
      <c r="G22" s="136" t="s">
        <v>316</v>
      </c>
      <c r="H22" s="97" t="s">
        <v>62</v>
      </c>
      <c r="I22" s="94" t="s">
        <v>189</v>
      </c>
      <c r="J22" s="182" t="s">
        <v>41</v>
      </c>
      <c r="K22" s="137" t="s">
        <v>190</v>
      </c>
      <c r="L22" s="89" t="s">
        <v>42</v>
      </c>
    </row>
    <row r="23" spans="1:12" s="73" customFormat="1" ht="39" customHeight="1">
      <c r="A23" s="75">
        <v>18</v>
      </c>
      <c r="B23" s="74"/>
      <c r="C23" s="74"/>
      <c r="D23" s="253" t="s">
        <v>364</v>
      </c>
      <c r="E23" s="255"/>
      <c r="F23" s="257" t="s">
        <v>8</v>
      </c>
      <c r="G23" s="258" t="s">
        <v>301</v>
      </c>
      <c r="H23" s="137" t="s">
        <v>218</v>
      </c>
      <c r="I23" s="263" t="s">
        <v>302</v>
      </c>
      <c r="J23" s="244" t="s">
        <v>155</v>
      </c>
      <c r="K23" s="246" t="s">
        <v>116</v>
      </c>
      <c r="L23" s="89" t="s">
        <v>42</v>
      </c>
    </row>
    <row r="24" spans="1:12" s="73" customFormat="1" ht="39" customHeight="1">
      <c r="A24" s="75">
        <v>19</v>
      </c>
      <c r="B24" s="74"/>
      <c r="C24" s="74"/>
      <c r="D24" s="177" t="s">
        <v>238</v>
      </c>
      <c r="E24" s="178" t="s">
        <v>239</v>
      </c>
      <c r="F24" s="135" t="s">
        <v>8</v>
      </c>
      <c r="G24" s="179" t="s">
        <v>320</v>
      </c>
      <c r="H24" s="97" t="s">
        <v>197</v>
      </c>
      <c r="I24" s="264" t="s">
        <v>321</v>
      </c>
      <c r="J24" s="182" t="s">
        <v>41</v>
      </c>
      <c r="K24" s="184" t="s">
        <v>190</v>
      </c>
      <c r="L24" s="89" t="s">
        <v>42</v>
      </c>
    </row>
    <row r="25" spans="1:12" s="73" customFormat="1" ht="39" customHeight="1">
      <c r="A25" s="75">
        <v>20</v>
      </c>
      <c r="B25" s="74"/>
      <c r="C25" s="74"/>
      <c r="D25" s="211" t="s">
        <v>195</v>
      </c>
      <c r="E25" s="134" t="s">
        <v>196</v>
      </c>
      <c r="F25" s="135" t="s">
        <v>8</v>
      </c>
      <c r="G25" s="136" t="s">
        <v>313</v>
      </c>
      <c r="H25" s="97" t="s">
        <v>197</v>
      </c>
      <c r="I25" s="94" t="s">
        <v>198</v>
      </c>
      <c r="J25" s="182" t="s">
        <v>41</v>
      </c>
      <c r="K25" s="137" t="s">
        <v>190</v>
      </c>
      <c r="L25" s="89" t="s">
        <v>42</v>
      </c>
    </row>
    <row r="26" spans="1:12" s="73" customFormat="1" ht="39" customHeight="1">
      <c r="A26" s="75">
        <v>21</v>
      </c>
      <c r="B26" s="106"/>
      <c r="C26" s="106"/>
      <c r="D26" s="207" t="s">
        <v>227</v>
      </c>
      <c r="E26" s="208"/>
      <c r="F26" s="209" t="s">
        <v>8</v>
      </c>
      <c r="G26" s="210" t="s">
        <v>277</v>
      </c>
      <c r="H26" s="203"/>
      <c r="I26" s="201" t="s">
        <v>217</v>
      </c>
      <c r="J26" s="91" t="s">
        <v>115</v>
      </c>
      <c r="K26" s="128" t="s">
        <v>259</v>
      </c>
      <c r="L26" s="89" t="s">
        <v>42</v>
      </c>
    </row>
    <row r="27" spans="1:12" s="73" customFormat="1" ht="39" customHeight="1">
      <c r="A27" s="75">
        <v>22</v>
      </c>
      <c r="B27" s="74"/>
      <c r="C27" s="74"/>
      <c r="D27" s="177" t="s">
        <v>353</v>
      </c>
      <c r="E27" s="178"/>
      <c r="F27" s="135" t="s">
        <v>8</v>
      </c>
      <c r="G27" s="136" t="s">
        <v>355</v>
      </c>
      <c r="H27" s="97"/>
      <c r="I27" s="94" t="s">
        <v>354</v>
      </c>
      <c r="J27" s="94" t="s">
        <v>354</v>
      </c>
      <c r="K27" s="137" t="s">
        <v>116</v>
      </c>
      <c r="L27" s="89" t="s">
        <v>42</v>
      </c>
    </row>
    <row r="28" spans="1:12" s="73" customFormat="1" ht="39" customHeight="1">
      <c r="A28" s="75">
        <v>23</v>
      </c>
      <c r="B28" s="74"/>
      <c r="C28" s="74"/>
      <c r="D28" s="197" t="s">
        <v>174</v>
      </c>
      <c r="E28" s="198"/>
      <c r="F28" s="130" t="s">
        <v>8</v>
      </c>
      <c r="G28" s="199" t="s">
        <v>262</v>
      </c>
      <c r="H28" s="190" t="s">
        <v>175</v>
      </c>
      <c r="I28" s="126" t="s">
        <v>155</v>
      </c>
      <c r="J28" s="126" t="s">
        <v>155</v>
      </c>
      <c r="K28" s="91" t="s">
        <v>180</v>
      </c>
      <c r="L28" s="89" t="s">
        <v>42</v>
      </c>
    </row>
    <row r="29" spans="1:12" s="73" customFormat="1" ht="39" customHeight="1">
      <c r="A29" s="75">
        <v>24</v>
      </c>
      <c r="B29" s="74"/>
      <c r="C29" s="74"/>
      <c r="D29" s="188" t="s">
        <v>100</v>
      </c>
      <c r="E29" s="125" t="s">
        <v>101</v>
      </c>
      <c r="F29" s="95" t="s">
        <v>8</v>
      </c>
      <c r="G29" s="146" t="s">
        <v>284</v>
      </c>
      <c r="H29" s="213" t="s">
        <v>102</v>
      </c>
      <c r="I29" s="126" t="s">
        <v>103</v>
      </c>
      <c r="J29" s="182" t="s">
        <v>115</v>
      </c>
      <c r="K29" s="128" t="s">
        <v>256</v>
      </c>
      <c r="L29" s="89" t="s">
        <v>42</v>
      </c>
    </row>
    <row r="30" spans="1:12" s="73" customFormat="1" ht="39" customHeight="1">
      <c r="A30" s="75">
        <v>25</v>
      </c>
      <c r="B30" s="74"/>
      <c r="C30" s="74"/>
      <c r="D30" s="78" t="s">
        <v>128</v>
      </c>
      <c r="E30" s="134"/>
      <c r="F30" s="135" t="s">
        <v>8</v>
      </c>
      <c r="G30" s="136" t="s">
        <v>266</v>
      </c>
      <c r="H30" s="97" t="s">
        <v>129</v>
      </c>
      <c r="I30" s="171" t="s">
        <v>115</v>
      </c>
      <c r="J30" s="171" t="s">
        <v>115</v>
      </c>
      <c r="K30" s="137" t="s">
        <v>116</v>
      </c>
      <c r="L30" s="89" t="s">
        <v>42</v>
      </c>
    </row>
    <row r="31" spans="1:12" s="73" customFormat="1" ht="39" customHeight="1">
      <c r="A31" s="75">
        <v>26</v>
      </c>
      <c r="B31" s="74"/>
      <c r="C31" s="74"/>
      <c r="D31" s="77" t="s">
        <v>179</v>
      </c>
      <c r="E31" s="91"/>
      <c r="F31" s="145" t="s">
        <v>8</v>
      </c>
      <c r="G31" s="146" t="s">
        <v>265</v>
      </c>
      <c r="H31" s="91" t="s">
        <v>263</v>
      </c>
      <c r="I31" s="145" t="s">
        <v>264</v>
      </c>
      <c r="J31" s="93" t="s">
        <v>155</v>
      </c>
      <c r="K31" s="91" t="s">
        <v>180</v>
      </c>
      <c r="L31" s="89" t="s">
        <v>42</v>
      </c>
    </row>
    <row r="32" spans="1:12" s="73" customFormat="1" ht="39" customHeight="1">
      <c r="A32" s="75">
        <v>27</v>
      </c>
      <c r="B32" s="74"/>
      <c r="C32" s="74"/>
      <c r="D32" s="146" t="s">
        <v>269</v>
      </c>
      <c r="E32" s="178"/>
      <c r="F32" s="130" t="s">
        <v>8</v>
      </c>
      <c r="G32" s="202" t="s">
        <v>270</v>
      </c>
      <c r="H32" s="125" t="s">
        <v>181</v>
      </c>
      <c r="I32" s="181" t="s">
        <v>182</v>
      </c>
      <c r="J32" s="93" t="s">
        <v>155</v>
      </c>
      <c r="K32" s="166" t="s">
        <v>261</v>
      </c>
      <c r="L32" s="89" t="s">
        <v>42</v>
      </c>
    </row>
    <row r="33" spans="1:12" s="73" customFormat="1" ht="39" customHeight="1">
      <c r="A33" s="75">
        <v>28</v>
      </c>
      <c r="B33" s="106"/>
      <c r="C33" s="106"/>
      <c r="D33" s="146" t="s">
        <v>229</v>
      </c>
      <c r="E33" s="176"/>
      <c r="F33" s="145" t="s">
        <v>8</v>
      </c>
      <c r="G33" s="260" t="s">
        <v>275</v>
      </c>
      <c r="H33" s="205" t="s">
        <v>230</v>
      </c>
      <c r="I33" s="256" t="s">
        <v>276</v>
      </c>
      <c r="J33" s="266" t="s">
        <v>155</v>
      </c>
      <c r="K33" s="205" t="s">
        <v>180</v>
      </c>
      <c r="L33" s="89" t="s">
        <v>42</v>
      </c>
    </row>
    <row r="34" spans="1:12" s="73" customFormat="1" ht="39" customHeight="1">
      <c r="A34" s="75">
        <v>29</v>
      </c>
      <c r="B34" s="106"/>
      <c r="C34" s="106"/>
      <c r="D34" s="77" t="s">
        <v>203</v>
      </c>
      <c r="E34" s="91" t="s">
        <v>204</v>
      </c>
      <c r="F34" s="145" t="s">
        <v>8</v>
      </c>
      <c r="G34" s="156" t="s">
        <v>249</v>
      </c>
      <c r="H34" s="93" t="s">
        <v>205</v>
      </c>
      <c r="I34" s="91" t="s">
        <v>115</v>
      </c>
      <c r="J34" s="91" t="s">
        <v>115</v>
      </c>
      <c r="K34" s="91" t="s">
        <v>180</v>
      </c>
      <c r="L34" s="89" t="s">
        <v>42</v>
      </c>
    </row>
    <row r="35" spans="1:12" s="73" customFormat="1" ht="39" customHeight="1">
      <c r="A35" s="75">
        <v>30</v>
      </c>
      <c r="B35" s="74"/>
      <c r="C35" s="74"/>
      <c r="D35" s="78" t="s">
        <v>169</v>
      </c>
      <c r="E35" s="134"/>
      <c r="F35" s="135" t="s">
        <v>8</v>
      </c>
      <c r="G35" s="259" t="s">
        <v>262</v>
      </c>
      <c r="H35" s="190" t="s">
        <v>175</v>
      </c>
      <c r="I35" s="126" t="s">
        <v>155</v>
      </c>
      <c r="J35" s="126" t="s">
        <v>155</v>
      </c>
      <c r="K35" s="137" t="s">
        <v>116</v>
      </c>
      <c r="L35" s="89" t="s">
        <v>42</v>
      </c>
    </row>
    <row r="36" spans="1:12" s="73" customFormat="1" ht="39" customHeight="1">
      <c r="A36" s="75">
        <v>31</v>
      </c>
      <c r="B36" s="74"/>
      <c r="C36" s="74"/>
      <c r="D36" s="164" t="s">
        <v>169</v>
      </c>
      <c r="E36" s="134"/>
      <c r="F36" s="130" t="s">
        <v>8</v>
      </c>
      <c r="G36" s="165" t="s">
        <v>341</v>
      </c>
      <c r="H36" s="125" t="s">
        <v>170</v>
      </c>
      <c r="I36" s="76" t="s">
        <v>171</v>
      </c>
      <c r="J36" s="126" t="s">
        <v>155</v>
      </c>
      <c r="K36" s="91" t="s">
        <v>260</v>
      </c>
      <c r="L36" s="89" t="s">
        <v>42</v>
      </c>
    </row>
    <row r="37" spans="1:12" s="73" customFormat="1" ht="39" customHeight="1">
      <c r="A37" s="75">
        <v>32</v>
      </c>
      <c r="B37" s="74"/>
      <c r="C37" s="74"/>
      <c r="D37" s="164" t="s">
        <v>169</v>
      </c>
      <c r="E37" s="175"/>
      <c r="F37" s="130" t="s">
        <v>8</v>
      </c>
      <c r="G37" s="88" t="s">
        <v>273</v>
      </c>
      <c r="H37" s="125" t="s">
        <v>216</v>
      </c>
      <c r="I37" s="201" t="s">
        <v>217</v>
      </c>
      <c r="J37" s="93" t="s">
        <v>155</v>
      </c>
      <c r="K37" s="91" t="s">
        <v>180</v>
      </c>
      <c r="L37" s="89" t="s">
        <v>42</v>
      </c>
    </row>
    <row r="38" spans="1:12" s="73" customFormat="1" ht="39" customHeight="1">
      <c r="A38" s="75">
        <v>33</v>
      </c>
      <c r="B38" s="74"/>
      <c r="C38" s="74"/>
      <c r="D38" s="252" t="s">
        <v>278</v>
      </c>
      <c r="E38" s="254"/>
      <c r="F38" s="160" t="s">
        <v>8</v>
      </c>
      <c r="G38" s="161" t="s">
        <v>281</v>
      </c>
      <c r="H38" s="168" t="s">
        <v>279</v>
      </c>
      <c r="I38" s="206" t="s">
        <v>280</v>
      </c>
      <c r="J38" s="154" t="s">
        <v>115</v>
      </c>
      <c r="K38" s="162" t="s">
        <v>116</v>
      </c>
      <c r="L38" s="89" t="s">
        <v>42</v>
      </c>
    </row>
    <row r="39" spans="1:12" s="73" customFormat="1" ht="39" customHeight="1">
      <c r="A39" s="75">
        <v>34</v>
      </c>
      <c r="B39" s="74"/>
      <c r="C39" s="74"/>
      <c r="D39" s="252" t="s">
        <v>211</v>
      </c>
      <c r="E39" s="254"/>
      <c r="F39" s="160" t="s">
        <v>8</v>
      </c>
      <c r="G39" s="161" t="s">
        <v>282</v>
      </c>
      <c r="H39" s="168"/>
      <c r="I39" s="206" t="s">
        <v>114</v>
      </c>
      <c r="J39" s="265" t="s">
        <v>115</v>
      </c>
      <c r="K39" s="162" t="s">
        <v>116</v>
      </c>
      <c r="L39" s="89" t="s">
        <v>42</v>
      </c>
    </row>
    <row r="40" spans="1:12" ht="34.5" customHeight="1">
      <c r="A40" s="99"/>
      <c r="D40" s="102"/>
      <c r="E40" s="102"/>
      <c r="F40" s="102"/>
      <c r="G40" s="102"/>
      <c r="H40" s="102"/>
      <c r="I40" s="104"/>
      <c r="J40" s="104"/>
      <c r="K40" s="105"/>
      <c r="L40" s="102"/>
    </row>
    <row r="41" spans="1:12" ht="31.5" customHeight="1">
      <c r="A41" s="99"/>
      <c r="D41" s="100" t="s">
        <v>17</v>
      </c>
      <c r="E41" s="102"/>
      <c r="F41" s="102"/>
      <c r="G41" s="102"/>
      <c r="H41" s="102"/>
      <c r="I41" s="7" t="s">
        <v>53</v>
      </c>
      <c r="J41" s="104"/>
      <c r="K41" s="105"/>
      <c r="L41" s="102"/>
    </row>
    <row r="42" spans="1:12" ht="21" customHeight="1">
      <c r="A42" s="99"/>
      <c r="D42" s="100"/>
      <c r="E42" s="102"/>
      <c r="F42" s="102"/>
      <c r="G42" s="102"/>
      <c r="H42" s="102"/>
      <c r="I42" s="7"/>
      <c r="J42" s="104"/>
      <c r="K42" s="105"/>
      <c r="L42" s="102"/>
    </row>
    <row r="43" spans="1:12" ht="31.5" customHeight="1">
      <c r="A43" s="99"/>
      <c r="D43" s="100" t="s">
        <v>10</v>
      </c>
      <c r="E43" s="102"/>
      <c r="F43" s="102"/>
      <c r="G43" s="102"/>
      <c r="H43" s="102"/>
      <c r="I43" s="7" t="s">
        <v>50</v>
      </c>
      <c r="J43" s="104"/>
      <c r="K43" s="105"/>
      <c r="L43" s="102"/>
    </row>
    <row r="44" spans="1:12" ht="24.75" customHeight="1">
      <c r="A44" s="99"/>
      <c r="D44" s="101"/>
      <c r="E44" s="102"/>
      <c r="F44" s="102"/>
      <c r="G44" s="102"/>
      <c r="H44" s="102"/>
      <c r="I44" s="7"/>
      <c r="J44" s="104"/>
      <c r="K44" s="105"/>
      <c r="L44" s="102"/>
    </row>
    <row r="45" spans="1:12" ht="31.5" customHeight="1">
      <c r="A45" s="99"/>
      <c r="D45" s="100" t="s">
        <v>40</v>
      </c>
      <c r="E45" s="102"/>
      <c r="F45" s="102"/>
      <c r="G45" s="102"/>
      <c r="H45" s="102"/>
      <c r="I45" s="103" t="s">
        <v>294</v>
      </c>
      <c r="J45" s="104"/>
      <c r="K45" s="105"/>
      <c r="L45" s="102"/>
    </row>
  </sheetData>
  <sheetProtection/>
  <protectedRanges>
    <protectedRange sqref="K6" name="Диапазон1_3_1_1_3_11_1_1_3_1_1_2_1_3_2_3_6"/>
    <protectedRange sqref="K7" name="Диапазон1_3_1_1_3_11_1_1_3_1_3_1_1_1_1_3_2_1_1_6_1"/>
    <protectedRange sqref="K9" name="Диапазон1_3_1_1_3_11_1_1_3_1_1_2_1_3_1_2_1_1"/>
    <protectedRange sqref="K11" name="Диапазон1_3_1_1_3_11_1_1_3_1_1_2_1_3_2_3_5"/>
    <protectedRange sqref="K13" name="Диапазон1_3_1_1_3_11_1_1_3_1_1_2_1_3_1_2_1_1_1"/>
    <protectedRange sqref="K19" name="Диапазон1_3_1_1_3_11_1_1_3_1_1_2_1_3_2_3_2"/>
    <protectedRange sqref="K25" name="Диапазон1_3_1_1_3_11_1_1_3_1_1_2_1_3_3_1_1_5"/>
    <protectedRange sqref="K26:K27" name="Диапазон1_3_1_1_3_11_1_1_3_1_3_1_1_1_1_3_2_1_1_6_1_1"/>
    <protectedRange sqref="K30:K31" name="Диапазон1_3_1_1_3_11_1_1_3_1_1_2_1_3_1_2_1_1_2"/>
    <protectedRange sqref="K14" name="Диапазон1_3_1_1_3_11_1_1_3_1_1_2_1_3_1_2_1_1_3"/>
    <protectedRange sqref="K34 K37" name="Диапазон1_3_1_1_3_11_1_1_3_1_1_2_1_3_1_2_1_2"/>
    <protectedRange sqref="K36" name="Диапазон1_3_1_1_3_11_1_1_3_1_1_2_1_3_1_2_1_1_4"/>
    <protectedRange sqref="K39" name="Диапазон1_3_1_1_3_11_1_1_3_1_1_2_1_1_1_2_1_1"/>
  </protectedRanges>
  <mergeCells count="3">
    <mergeCell ref="A1:L1"/>
    <mergeCell ref="A2:L2"/>
    <mergeCell ref="A3:L3"/>
  </mergeCells>
  <printOptions/>
  <pageMargins left="0.34" right="0.19" top="0.44" bottom="0.3" header="0.1968503937007874" footer="0.15748031496062992"/>
  <pageSetup fitToHeight="0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SheetLayoutView="100" zoomScalePageLayoutView="0" workbookViewId="0" topLeftCell="A19">
      <selection activeCell="G31" sqref="G31"/>
    </sheetView>
  </sheetViews>
  <sheetFormatPr defaultColWidth="9.140625" defaultRowHeight="12.75"/>
  <cols>
    <col min="1" max="1" width="5.140625" style="108" customWidth="1"/>
    <col min="2" max="2" width="3.57421875" style="108" hidden="1" customWidth="1"/>
    <col min="3" max="3" width="21.140625" style="109" customWidth="1"/>
    <col min="4" max="4" width="8.140625" style="109" customWidth="1"/>
    <col min="5" max="5" width="5.8515625" style="109" customWidth="1"/>
    <col min="6" max="6" width="35.140625" style="109" customWidth="1"/>
    <col min="7" max="7" width="9.421875" style="109" customWidth="1"/>
    <col min="8" max="8" width="18.57421875" style="114" customWidth="1"/>
    <col min="9" max="9" width="18.57421875" style="114" hidden="1" customWidth="1"/>
    <col min="10" max="10" width="25.421875" style="139" customWidth="1"/>
    <col min="11" max="16" width="11.140625" style="139" customWidth="1"/>
    <col min="17" max="17" width="7.57421875" style="109" hidden="1" customWidth="1"/>
    <col min="18" max="16384" width="9.140625" style="109" customWidth="1"/>
  </cols>
  <sheetData>
    <row r="1" spans="1:20" ht="42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108"/>
      <c r="S1" s="108"/>
      <c r="T1" s="108"/>
    </row>
    <row r="2" spans="1:20" s="111" customFormat="1" ht="14.25" customHeight="1">
      <c r="A2" s="186" t="s">
        <v>18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10"/>
      <c r="S2" s="110"/>
      <c r="T2" s="110"/>
    </row>
    <row r="3" spans="1:17" s="112" customFormat="1" ht="12.75">
      <c r="A3" s="187" t="s">
        <v>77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6" s="112" customFormat="1" ht="9" customHeight="1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25" s="121" customFormat="1" ht="15" customHeight="1">
      <c r="A5" s="87" t="s">
        <v>68</v>
      </c>
      <c r="B5" s="114"/>
      <c r="C5" s="113"/>
      <c r="D5" s="115"/>
      <c r="E5" s="116"/>
      <c r="F5" s="115"/>
      <c r="G5" s="117"/>
      <c r="H5" s="117"/>
      <c r="I5" s="118"/>
      <c r="J5" s="119"/>
      <c r="K5" s="120"/>
      <c r="L5" s="120"/>
      <c r="M5" s="120"/>
      <c r="N5" s="120"/>
      <c r="O5" s="120"/>
      <c r="P5" s="120"/>
      <c r="Q5" s="119"/>
      <c r="R5" s="119"/>
      <c r="S5" s="119"/>
      <c r="T5" s="119"/>
      <c r="U5" s="120"/>
      <c r="V5" s="120"/>
      <c r="W5" s="120"/>
      <c r="X5" s="120"/>
      <c r="Y5" s="120"/>
    </row>
    <row r="6" spans="1:17" ht="15" customHeight="1">
      <c r="A6" s="251" t="s">
        <v>29</v>
      </c>
      <c r="B6" s="218"/>
      <c r="C6" s="250" t="s">
        <v>15</v>
      </c>
      <c r="D6" s="250" t="s">
        <v>3</v>
      </c>
      <c r="E6" s="218" t="s">
        <v>14</v>
      </c>
      <c r="F6" s="250" t="s">
        <v>16</v>
      </c>
      <c r="G6" s="250" t="s">
        <v>3</v>
      </c>
      <c r="H6" s="250" t="s">
        <v>4</v>
      </c>
      <c r="I6" s="250" t="s">
        <v>5</v>
      </c>
      <c r="J6" s="250" t="s">
        <v>6</v>
      </c>
      <c r="K6" s="281" t="s">
        <v>78</v>
      </c>
      <c r="L6" s="281" t="s">
        <v>79</v>
      </c>
      <c r="M6" s="281" t="s">
        <v>80</v>
      </c>
      <c r="N6" s="281" t="s">
        <v>81</v>
      </c>
      <c r="O6" s="281" t="s">
        <v>82</v>
      </c>
      <c r="P6" s="281" t="s">
        <v>83</v>
      </c>
      <c r="Q6" s="250" t="s">
        <v>84</v>
      </c>
    </row>
    <row r="7" spans="1:17" ht="19.5" customHeight="1">
      <c r="A7" s="251"/>
      <c r="B7" s="218"/>
      <c r="C7" s="250"/>
      <c r="D7" s="250"/>
      <c r="E7" s="218"/>
      <c r="F7" s="250"/>
      <c r="G7" s="250"/>
      <c r="H7" s="250"/>
      <c r="I7" s="250"/>
      <c r="J7" s="250"/>
      <c r="K7" s="282"/>
      <c r="L7" s="282"/>
      <c r="M7" s="282"/>
      <c r="N7" s="248"/>
      <c r="O7" s="248"/>
      <c r="P7" s="282"/>
      <c r="Q7" s="250"/>
    </row>
    <row r="8" spans="1:17" ht="19.5" customHeight="1">
      <c r="A8" s="251"/>
      <c r="B8" s="218"/>
      <c r="C8" s="250"/>
      <c r="D8" s="250"/>
      <c r="E8" s="218"/>
      <c r="F8" s="250"/>
      <c r="G8" s="250"/>
      <c r="H8" s="250"/>
      <c r="I8" s="250"/>
      <c r="J8" s="250"/>
      <c r="K8" s="283"/>
      <c r="L8" s="283"/>
      <c r="M8" s="283"/>
      <c r="N8" s="249"/>
      <c r="O8" s="249"/>
      <c r="P8" s="283"/>
      <c r="Q8" s="250"/>
    </row>
    <row r="9" spans="1:17" ht="36" customHeight="1">
      <c r="A9" s="309" t="s">
        <v>85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280"/>
      <c r="Q9" s="122"/>
    </row>
    <row r="10" spans="1:17" s="196" customFormat="1" ht="36" customHeight="1">
      <c r="A10" s="302">
        <v>1</v>
      </c>
      <c r="B10" s="193"/>
      <c r="C10" s="188" t="s">
        <v>86</v>
      </c>
      <c r="D10" s="125" t="s">
        <v>87</v>
      </c>
      <c r="E10" s="92" t="s">
        <v>9</v>
      </c>
      <c r="F10" s="189" t="s">
        <v>255</v>
      </c>
      <c r="G10" s="190" t="s">
        <v>88</v>
      </c>
      <c r="H10" s="126" t="s">
        <v>252</v>
      </c>
      <c r="I10" s="191" t="s">
        <v>253</v>
      </c>
      <c r="J10" s="128" t="s">
        <v>254</v>
      </c>
      <c r="K10" s="228">
        <v>58.611</v>
      </c>
      <c r="L10" s="194">
        <v>63.444</v>
      </c>
      <c r="M10" s="194">
        <v>63.444</v>
      </c>
      <c r="N10" s="194"/>
      <c r="O10" s="194">
        <v>62.833</v>
      </c>
      <c r="P10" s="194">
        <v>189.721</v>
      </c>
      <c r="Q10" s="195"/>
    </row>
    <row r="11" spans="1:17" s="196" customFormat="1" ht="36" customHeight="1">
      <c r="A11" s="123"/>
      <c r="B11" s="193"/>
      <c r="C11" s="77" t="s">
        <v>92</v>
      </c>
      <c r="D11" s="91"/>
      <c r="E11" s="92" t="s">
        <v>8</v>
      </c>
      <c r="F11" s="146" t="s">
        <v>291</v>
      </c>
      <c r="G11" s="91" t="s">
        <v>93</v>
      </c>
      <c r="H11" s="145" t="s">
        <v>94</v>
      </c>
      <c r="I11" s="93" t="s">
        <v>95</v>
      </c>
      <c r="J11" s="91" t="s">
        <v>96</v>
      </c>
      <c r="K11" s="194"/>
      <c r="L11" s="194">
        <v>63.833</v>
      </c>
      <c r="M11" s="194"/>
      <c r="N11" s="194"/>
      <c r="O11" s="131"/>
      <c r="P11" s="194" t="s">
        <v>45</v>
      </c>
      <c r="Q11" s="195"/>
    </row>
    <row r="12" spans="1:17" s="196" customFormat="1" ht="36" customHeight="1">
      <c r="A12" s="123"/>
      <c r="B12" s="193"/>
      <c r="C12" s="225" t="s">
        <v>97</v>
      </c>
      <c r="D12" s="125" t="s">
        <v>98</v>
      </c>
      <c r="E12" s="226" t="s">
        <v>9</v>
      </c>
      <c r="F12" s="221" t="s">
        <v>335</v>
      </c>
      <c r="G12" s="227"/>
      <c r="H12" s="181" t="s">
        <v>114</v>
      </c>
      <c r="I12" s="90"/>
      <c r="J12" s="128" t="s">
        <v>256</v>
      </c>
      <c r="K12" s="228">
        <v>59.222</v>
      </c>
      <c r="L12" s="194"/>
      <c r="M12" s="194"/>
      <c r="N12" s="194"/>
      <c r="O12" s="131"/>
      <c r="P12" s="194" t="s">
        <v>45</v>
      </c>
      <c r="Q12" s="195"/>
    </row>
    <row r="13" spans="1:17" s="196" customFormat="1" ht="36" customHeight="1">
      <c r="A13" s="123"/>
      <c r="B13" s="193"/>
      <c r="C13" s="229" t="s">
        <v>89</v>
      </c>
      <c r="D13" s="230"/>
      <c r="E13" s="130" t="s">
        <v>8</v>
      </c>
      <c r="F13" s="215" t="s">
        <v>319</v>
      </c>
      <c r="G13" s="231" t="s">
        <v>90</v>
      </c>
      <c r="H13" s="181" t="s">
        <v>91</v>
      </c>
      <c r="I13" s="191"/>
      <c r="J13" s="145" t="s">
        <v>104</v>
      </c>
      <c r="K13" s="228">
        <v>57.722</v>
      </c>
      <c r="L13" s="194">
        <v>60.167</v>
      </c>
      <c r="M13" s="194"/>
      <c r="N13" s="194"/>
      <c r="O13" s="131"/>
      <c r="P13" s="194" t="s">
        <v>45</v>
      </c>
      <c r="Q13" s="195"/>
    </row>
    <row r="14" spans="1:17" ht="36" customHeight="1">
      <c r="A14" s="309" t="s">
        <v>99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280"/>
      <c r="Q14" s="122"/>
    </row>
    <row r="15" spans="1:17" s="196" customFormat="1" ht="36" customHeight="1">
      <c r="A15" s="302">
        <v>1</v>
      </c>
      <c r="B15" s="193"/>
      <c r="C15" s="77" t="s">
        <v>105</v>
      </c>
      <c r="D15" s="91" t="s">
        <v>106</v>
      </c>
      <c r="E15" s="145" t="s">
        <v>8</v>
      </c>
      <c r="F15" s="146" t="s">
        <v>251</v>
      </c>
      <c r="G15" s="91" t="s">
        <v>107</v>
      </c>
      <c r="H15" s="145" t="s">
        <v>250</v>
      </c>
      <c r="I15" s="93" t="s">
        <v>108</v>
      </c>
      <c r="J15" s="91" t="s">
        <v>109</v>
      </c>
      <c r="K15" s="194"/>
      <c r="L15" s="194">
        <v>64.444</v>
      </c>
      <c r="M15" s="194">
        <v>64.944</v>
      </c>
      <c r="N15" s="194"/>
      <c r="O15" s="194">
        <v>65.667</v>
      </c>
      <c r="P15" s="194">
        <f>SUM(L15:O15)</f>
        <v>195.055</v>
      </c>
      <c r="Q15" s="195"/>
    </row>
    <row r="16" spans="1:17" s="196" customFormat="1" ht="36" customHeight="1">
      <c r="A16" s="302">
        <v>2</v>
      </c>
      <c r="B16" s="193"/>
      <c r="C16" s="78" t="s">
        <v>112</v>
      </c>
      <c r="D16" s="134"/>
      <c r="E16" s="135" t="s">
        <v>8</v>
      </c>
      <c r="F16" s="136" t="s">
        <v>344</v>
      </c>
      <c r="G16" s="97" t="s">
        <v>113</v>
      </c>
      <c r="H16" s="181" t="s">
        <v>114</v>
      </c>
      <c r="I16" s="182" t="s">
        <v>115</v>
      </c>
      <c r="J16" s="137" t="s">
        <v>116</v>
      </c>
      <c r="K16" s="194"/>
      <c r="L16" s="194"/>
      <c r="M16" s="194">
        <v>63.222</v>
      </c>
      <c r="N16" s="194">
        <v>64.944</v>
      </c>
      <c r="O16" s="194">
        <v>64.944</v>
      </c>
      <c r="P16" s="194">
        <f>SUM(M16:O16)</f>
        <v>193.11</v>
      </c>
      <c r="Q16" s="195"/>
    </row>
    <row r="17" spans="1:17" s="196" customFormat="1" ht="36" customHeight="1">
      <c r="A17" s="302">
        <v>3</v>
      </c>
      <c r="B17" s="193"/>
      <c r="C17" s="188" t="s">
        <v>100</v>
      </c>
      <c r="D17" s="125" t="s">
        <v>101</v>
      </c>
      <c r="E17" s="95" t="s">
        <v>8</v>
      </c>
      <c r="F17" s="146" t="s">
        <v>284</v>
      </c>
      <c r="G17" s="213" t="s">
        <v>102</v>
      </c>
      <c r="H17" s="126" t="s">
        <v>103</v>
      </c>
      <c r="I17" s="182" t="s">
        <v>115</v>
      </c>
      <c r="J17" s="128" t="s">
        <v>256</v>
      </c>
      <c r="K17" s="194">
        <v>60.778</v>
      </c>
      <c r="L17" s="194">
        <v>62.833</v>
      </c>
      <c r="M17" s="194">
        <v>60.5</v>
      </c>
      <c r="N17" s="194">
        <v>60.278</v>
      </c>
      <c r="O17" s="194">
        <v>60.278</v>
      </c>
      <c r="P17" s="194">
        <v>183.889</v>
      </c>
      <c r="Q17" s="195"/>
    </row>
    <row r="18" spans="1:17" s="196" customFormat="1" ht="36" customHeight="1">
      <c r="A18" s="302">
        <v>4</v>
      </c>
      <c r="B18" s="193"/>
      <c r="C18" s="78" t="s">
        <v>128</v>
      </c>
      <c r="D18" s="134"/>
      <c r="E18" s="135" t="s">
        <v>8</v>
      </c>
      <c r="F18" s="136" t="s">
        <v>266</v>
      </c>
      <c r="G18" s="97" t="s">
        <v>129</v>
      </c>
      <c r="H18" s="171" t="s">
        <v>115</v>
      </c>
      <c r="I18" s="171" t="s">
        <v>115</v>
      </c>
      <c r="J18" s="137" t="s">
        <v>116</v>
      </c>
      <c r="K18" s="194"/>
      <c r="L18" s="194"/>
      <c r="M18" s="194">
        <v>61.389</v>
      </c>
      <c r="N18" s="194">
        <v>61.056</v>
      </c>
      <c r="O18" s="194">
        <v>61.056</v>
      </c>
      <c r="P18" s="194">
        <f>SUM(M18:O18)</f>
        <v>183.50099999999998</v>
      </c>
      <c r="Q18" s="195"/>
    </row>
    <row r="19" spans="1:17" s="196" customFormat="1" ht="36" customHeight="1">
      <c r="A19" s="123"/>
      <c r="B19" s="193"/>
      <c r="C19" s="77" t="s">
        <v>117</v>
      </c>
      <c r="D19" s="91" t="s">
        <v>118</v>
      </c>
      <c r="E19" s="145" t="s">
        <v>8</v>
      </c>
      <c r="F19" s="146" t="s">
        <v>292</v>
      </c>
      <c r="G19" s="91" t="s">
        <v>119</v>
      </c>
      <c r="H19" s="145" t="s">
        <v>120</v>
      </c>
      <c r="I19" s="93" t="s">
        <v>121</v>
      </c>
      <c r="J19" s="91" t="s">
        <v>257</v>
      </c>
      <c r="K19" s="194"/>
      <c r="L19" s="194">
        <v>63.111</v>
      </c>
      <c r="M19" s="194"/>
      <c r="N19" s="194"/>
      <c r="O19" s="194"/>
      <c r="P19" s="194" t="s">
        <v>45</v>
      </c>
      <c r="Q19" s="195"/>
    </row>
    <row r="20" spans="1:17" s="196" customFormat="1" ht="36" customHeight="1">
      <c r="A20" s="123"/>
      <c r="B20" s="193"/>
      <c r="C20" s="77" t="s">
        <v>122</v>
      </c>
      <c r="D20" s="91" t="s">
        <v>123</v>
      </c>
      <c r="E20" s="145" t="s">
        <v>124</v>
      </c>
      <c r="F20" s="146" t="s">
        <v>293</v>
      </c>
      <c r="G20" s="93" t="s">
        <v>125</v>
      </c>
      <c r="H20" s="91" t="s">
        <v>126</v>
      </c>
      <c r="I20" s="93" t="s">
        <v>41</v>
      </c>
      <c r="J20" s="91" t="s">
        <v>127</v>
      </c>
      <c r="K20" s="194"/>
      <c r="L20" s="194">
        <v>61.5</v>
      </c>
      <c r="M20" s="194"/>
      <c r="N20" s="194"/>
      <c r="O20" s="194"/>
      <c r="P20" s="194" t="s">
        <v>45</v>
      </c>
      <c r="Q20" s="195"/>
    </row>
    <row r="21" spans="1:17" s="196" customFormat="1" ht="36" customHeight="1">
      <c r="A21" s="123"/>
      <c r="B21" s="193"/>
      <c r="C21" s="177" t="s">
        <v>353</v>
      </c>
      <c r="D21" s="178"/>
      <c r="E21" s="135" t="s">
        <v>8</v>
      </c>
      <c r="F21" s="136" t="s">
        <v>355</v>
      </c>
      <c r="G21" s="97"/>
      <c r="H21" s="94" t="s">
        <v>354</v>
      </c>
      <c r="I21" s="94" t="s">
        <v>354</v>
      </c>
      <c r="J21" s="137" t="s">
        <v>116</v>
      </c>
      <c r="K21" s="194"/>
      <c r="L21" s="194"/>
      <c r="M21" s="194"/>
      <c r="N21" s="194">
        <v>57.722</v>
      </c>
      <c r="O21" s="194"/>
      <c r="P21" s="194" t="s">
        <v>45</v>
      </c>
      <c r="Q21" s="195"/>
    </row>
    <row r="22" spans="1:17" s="196" customFormat="1" ht="36" customHeight="1">
      <c r="A22" s="123"/>
      <c r="B22" s="193"/>
      <c r="C22" s="232" t="s">
        <v>110</v>
      </c>
      <c r="D22" s="134"/>
      <c r="E22" s="130" t="s">
        <v>8</v>
      </c>
      <c r="F22" s="216" t="s">
        <v>298</v>
      </c>
      <c r="G22" s="217" t="s">
        <v>299</v>
      </c>
      <c r="H22" s="220" t="s">
        <v>111</v>
      </c>
      <c r="I22" s="220" t="s">
        <v>111</v>
      </c>
      <c r="J22" s="128" t="s">
        <v>272</v>
      </c>
      <c r="K22" s="194">
        <v>54.889</v>
      </c>
      <c r="L22" s="194">
        <v>60.278</v>
      </c>
      <c r="M22" s="194"/>
      <c r="N22" s="194"/>
      <c r="O22" s="194"/>
      <c r="P22" s="194" t="s">
        <v>45</v>
      </c>
      <c r="Q22" s="195"/>
    </row>
    <row r="23" ht="72" customHeight="1"/>
    <row r="24" spans="3:10" ht="30" customHeight="1">
      <c r="C24" s="34" t="s">
        <v>17</v>
      </c>
      <c r="J24" s="7" t="s">
        <v>53</v>
      </c>
    </row>
    <row r="25" spans="3:10" ht="30" customHeight="1">
      <c r="C25" s="34"/>
      <c r="J25" s="7"/>
    </row>
    <row r="26" spans="3:10" ht="30" customHeight="1">
      <c r="C26" s="34" t="s">
        <v>10</v>
      </c>
      <c r="J26" s="7" t="s">
        <v>50</v>
      </c>
    </row>
  </sheetData>
  <sheetProtection/>
  <protectedRanges>
    <protectedRange sqref="I9 I14" name="Диапазон1_3_1_1_1_1_1_4_1_1_3_2_1_2"/>
    <protectedRange sqref="J20" name="Диапазон1_3_1_1_3_11_1_1_3_1_1_2_1_3_2_2"/>
    <protectedRange sqref="J22" name="Диапазон1_3_1_1_3_11_1_1_3_1_1_2_1_3_1_2_1"/>
    <protectedRange sqref="J16" name="Диапазон1_3_1_1_3_11_1_1_3_1_3_1_1_1_1_3_2_1_1_6_1"/>
    <protectedRange sqref="J19" name="Диапазон1_3_1_1_3_11_1_1_3_1_1_2_1_3_1_2_1_2_1"/>
  </protectedRanges>
  <mergeCells count="23">
    <mergeCell ref="Q6:Q8"/>
    <mergeCell ref="A1:Q1"/>
    <mergeCell ref="A2:Q2"/>
    <mergeCell ref="A3:Q3"/>
    <mergeCell ref="A4:P4"/>
    <mergeCell ref="K6:K8"/>
    <mergeCell ref="L6:L8"/>
    <mergeCell ref="A6:A8"/>
    <mergeCell ref="B6:B8"/>
    <mergeCell ref="C6:C8"/>
    <mergeCell ref="D6:D8"/>
    <mergeCell ref="E6:E8"/>
    <mergeCell ref="F6:F8"/>
    <mergeCell ref="A14:P14"/>
    <mergeCell ref="M6:M8"/>
    <mergeCell ref="N6:N8"/>
    <mergeCell ref="O6:O8"/>
    <mergeCell ref="P6:P8"/>
    <mergeCell ref="A9:P9"/>
    <mergeCell ref="G6:G8"/>
    <mergeCell ref="H6:H8"/>
    <mergeCell ref="I6:I8"/>
    <mergeCell ref="J6:J8"/>
  </mergeCells>
  <printOptions/>
  <pageMargins left="0.4" right="0.34" top="0.4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5.140625" style="108" customWidth="1"/>
    <col min="2" max="2" width="3.57421875" style="108" hidden="1" customWidth="1"/>
    <col min="3" max="3" width="21.140625" style="109" customWidth="1"/>
    <col min="4" max="4" width="8.140625" style="109" customWidth="1"/>
    <col min="5" max="5" width="5.8515625" style="108" customWidth="1"/>
    <col min="6" max="6" width="35.140625" style="109" customWidth="1"/>
    <col min="7" max="7" width="9.421875" style="108" customWidth="1"/>
    <col min="8" max="8" width="19.57421875" style="143" customWidth="1"/>
    <col min="9" max="9" width="16.8515625" style="143" hidden="1" customWidth="1"/>
    <col min="10" max="10" width="26.421875" style="180" customWidth="1"/>
    <col min="11" max="16" width="11.7109375" style="139" customWidth="1"/>
    <col min="17" max="17" width="7.57421875" style="109" hidden="1" customWidth="1"/>
    <col min="18" max="16384" width="9.140625" style="109" customWidth="1"/>
  </cols>
  <sheetData>
    <row r="1" spans="1:17" ht="39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s="111" customFormat="1" ht="14.25" customHeight="1">
      <c r="A2" s="186" t="s">
        <v>18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s="112" customFormat="1" ht="6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s="112" customFormat="1" ht="12.75">
      <c r="A4" s="187" t="s">
        <v>215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 s="121" customFormat="1" ht="15" customHeight="1">
      <c r="A5" s="87" t="s">
        <v>68</v>
      </c>
      <c r="B5" s="114"/>
      <c r="C5" s="109"/>
      <c r="D5" s="115"/>
      <c r="E5" s="192"/>
      <c r="F5" s="115"/>
      <c r="G5" s="172"/>
      <c r="H5" s="117"/>
      <c r="I5" s="173"/>
      <c r="J5" s="174"/>
      <c r="K5" s="120"/>
      <c r="L5" s="120"/>
      <c r="M5" s="120"/>
      <c r="N5" s="120"/>
      <c r="O5" s="120"/>
      <c r="P5" s="120"/>
      <c r="Q5" s="119"/>
    </row>
    <row r="6" spans="1:17" ht="15" customHeight="1">
      <c r="A6" s="251" t="s">
        <v>29</v>
      </c>
      <c r="B6" s="218" t="s">
        <v>13</v>
      </c>
      <c r="C6" s="339" t="s">
        <v>15</v>
      </c>
      <c r="D6" s="339" t="s">
        <v>3</v>
      </c>
      <c r="E6" s="218" t="s">
        <v>14</v>
      </c>
      <c r="F6" s="339" t="s">
        <v>16</v>
      </c>
      <c r="G6" s="250" t="s">
        <v>3</v>
      </c>
      <c r="H6" s="250" t="s">
        <v>4</v>
      </c>
      <c r="I6" s="250" t="s">
        <v>5</v>
      </c>
      <c r="J6" s="250" t="s">
        <v>6</v>
      </c>
      <c r="K6" s="281" t="s">
        <v>78</v>
      </c>
      <c r="L6" s="281" t="s">
        <v>79</v>
      </c>
      <c r="M6" s="281" t="s">
        <v>80</v>
      </c>
      <c r="N6" s="281" t="s">
        <v>81</v>
      </c>
      <c r="O6" s="281" t="s">
        <v>82</v>
      </c>
      <c r="P6" s="281" t="s">
        <v>83</v>
      </c>
      <c r="Q6" s="250" t="s">
        <v>84</v>
      </c>
    </row>
    <row r="7" spans="1:17" ht="19.5" customHeight="1">
      <c r="A7" s="251"/>
      <c r="B7" s="218"/>
      <c r="C7" s="339"/>
      <c r="D7" s="339"/>
      <c r="E7" s="218"/>
      <c r="F7" s="339"/>
      <c r="G7" s="250"/>
      <c r="H7" s="250"/>
      <c r="I7" s="250"/>
      <c r="J7" s="250"/>
      <c r="K7" s="282"/>
      <c r="L7" s="282"/>
      <c r="M7" s="282"/>
      <c r="N7" s="248"/>
      <c r="O7" s="248"/>
      <c r="P7" s="282"/>
      <c r="Q7" s="250"/>
    </row>
    <row r="8" spans="1:17" ht="19.5" customHeight="1">
      <c r="A8" s="251"/>
      <c r="B8" s="218"/>
      <c r="C8" s="339"/>
      <c r="D8" s="339"/>
      <c r="E8" s="218"/>
      <c r="F8" s="339"/>
      <c r="G8" s="250"/>
      <c r="H8" s="250"/>
      <c r="I8" s="250"/>
      <c r="J8" s="250"/>
      <c r="K8" s="283"/>
      <c r="L8" s="283"/>
      <c r="M8" s="283"/>
      <c r="N8" s="249"/>
      <c r="O8" s="249"/>
      <c r="P8" s="283"/>
      <c r="Q8" s="250"/>
    </row>
    <row r="9" spans="1:17" ht="38.25" customHeight="1">
      <c r="A9" s="338" t="s">
        <v>144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122"/>
    </row>
    <row r="10" spans="1:17" s="196" customFormat="1" ht="38.25" customHeight="1">
      <c r="A10" s="302">
        <v>1</v>
      </c>
      <c r="B10" s="193"/>
      <c r="C10" s="146" t="s">
        <v>347</v>
      </c>
      <c r="D10" s="176"/>
      <c r="E10" s="145" t="s">
        <v>8</v>
      </c>
      <c r="F10" s="215" t="s">
        <v>274</v>
      </c>
      <c r="G10" s="91"/>
      <c r="H10" s="201" t="s">
        <v>217</v>
      </c>
      <c r="I10" s="93" t="s">
        <v>155</v>
      </c>
      <c r="J10" s="91" t="s">
        <v>180</v>
      </c>
      <c r="K10" s="141">
        <v>62.719</v>
      </c>
      <c r="L10" s="194">
        <v>64.51</v>
      </c>
      <c r="M10" s="194"/>
      <c r="N10" s="194"/>
      <c r="O10" s="131">
        <v>63.772</v>
      </c>
      <c r="P10" s="194">
        <f>SUM(K10:O10)</f>
        <v>191.001</v>
      </c>
      <c r="Q10" s="195"/>
    </row>
    <row r="11" spans="1:17" s="196" customFormat="1" ht="38.25" customHeight="1">
      <c r="A11" s="302">
        <v>2</v>
      </c>
      <c r="B11" s="193"/>
      <c r="C11" s="177" t="s">
        <v>219</v>
      </c>
      <c r="D11" s="178"/>
      <c r="E11" s="135" t="s">
        <v>8</v>
      </c>
      <c r="F11" s="136" t="s">
        <v>301</v>
      </c>
      <c r="G11" s="137" t="s">
        <v>218</v>
      </c>
      <c r="H11" s="94" t="s">
        <v>302</v>
      </c>
      <c r="I11" s="171" t="s">
        <v>155</v>
      </c>
      <c r="J11" s="137" t="s">
        <v>116</v>
      </c>
      <c r="K11" s="141"/>
      <c r="L11" s="194"/>
      <c r="M11" s="194">
        <v>63.529</v>
      </c>
      <c r="N11" s="194">
        <v>63.684</v>
      </c>
      <c r="O11" s="131">
        <v>63.684</v>
      </c>
      <c r="P11" s="194">
        <f>SUM(M11:O11)</f>
        <v>190.897</v>
      </c>
      <c r="Q11" s="195"/>
    </row>
    <row r="12" spans="1:17" s="196" customFormat="1" ht="38.25" customHeight="1">
      <c r="A12" s="302">
        <v>3</v>
      </c>
      <c r="B12" s="193"/>
      <c r="C12" s="164" t="s">
        <v>169</v>
      </c>
      <c r="D12" s="175"/>
      <c r="E12" s="130" t="s">
        <v>8</v>
      </c>
      <c r="F12" s="88" t="s">
        <v>273</v>
      </c>
      <c r="G12" s="125" t="s">
        <v>216</v>
      </c>
      <c r="H12" s="201" t="s">
        <v>217</v>
      </c>
      <c r="I12" s="93" t="s">
        <v>155</v>
      </c>
      <c r="J12" s="91" t="s">
        <v>180</v>
      </c>
      <c r="K12" s="141">
        <v>59.474</v>
      </c>
      <c r="L12" s="194">
        <v>63.137</v>
      </c>
      <c r="M12" s="194">
        <v>62.745</v>
      </c>
      <c r="N12" s="194"/>
      <c r="O12" s="131">
        <v>60.202</v>
      </c>
      <c r="P12" s="194">
        <v>186.084</v>
      </c>
      <c r="Q12" s="195"/>
    </row>
    <row r="13" spans="1:17" s="196" customFormat="1" ht="38.25" customHeight="1">
      <c r="A13" s="302">
        <v>4</v>
      </c>
      <c r="B13" s="193"/>
      <c r="C13" s="222" t="s">
        <v>365</v>
      </c>
      <c r="D13" s="175"/>
      <c r="E13" s="223" t="s">
        <v>8</v>
      </c>
      <c r="F13" s="88" t="s">
        <v>346</v>
      </c>
      <c r="G13" s="224" t="s">
        <v>218</v>
      </c>
      <c r="H13" s="201" t="s">
        <v>217</v>
      </c>
      <c r="I13" s="93" t="s">
        <v>155</v>
      </c>
      <c r="J13" s="91" t="s">
        <v>180</v>
      </c>
      <c r="K13" s="141">
        <v>61.754</v>
      </c>
      <c r="L13" s="194">
        <v>62.059</v>
      </c>
      <c r="M13" s="194">
        <v>60.48</v>
      </c>
      <c r="N13" s="194"/>
      <c r="O13" s="131">
        <v>61.754</v>
      </c>
      <c r="P13" s="194">
        <v>185.567</v>
      </c>
      <c r="Q13" s="195"/>
    </row>
    <row r="14" spans="1:17" s="196" customFormat="1" ht="38.25" customHeight="1">
      <c r="A14" s="302">
        <v>5</v>
      </c>
      <c r="B14" s="193"/>
      <c r="C14" s="177" t="s">
        <v>220</v>
      </c>
      <c r="D14" s="178"/>
      <c r="E14" s="135" t="s">
        <v>8</v>
      </c>
      <c r="F14" s="278" t="s">
        <v>351</v>
      </c>
      <c r="G14" s="279"/>
      <c r="H14" s="284" t="s">
        <v>154</v>
      </c>
      <c r="I14" s="285" t="s">
        <v>155</v>
      </c>
      <c r="J14" s="246" t="s">
        <v>116</v>
      </c>
      <c r="K14" s="141"/>
      <c r="L14" s="194"/>
      <c r="M14" s="194">
        <v>60.873</v>
      </c>
      <c r="N14" s="194">
        <v>61.316</v>
      </c>
      <c r="O14" s="131">
        <v>61.316</v>
      </c>
      <c r="P14" s="194">
        <f>SUM(M14:O14)</f>
        <v>183.505</v>
      </c>
      <c r="Q14" s="195"/>
    </row>
    <row r="15" spans="1:17" s="196" customFormat="1" ht="38.25" customHeight="1">
      <c r="A15" s="123"/>
      <c r="B15" s="193"/>
      <c r="C15" s="146" t="s">
        <v>221</v>
      </c>
      <c r="D15" s="176"/>
      <c r="E15" s="92" t="s">
        <v>8</v>
      </c>
      <c r="F15" s="146" t="s">
        <v>352</v>
      </c>
      <c r="G15" s="93"/>
      <c r="H15" s="145" t="s">
        <v>95</v>
      </c>
      <c r="I15" s="93" t="s">
        <v>95</v>
      </c>
      <c r="J15" s="91" t="s">
        <v>96</v>
      </c>
      <c r="K15" s="141"/>
      <c r="L15" s="194">
        <v>61.471</v>
      </c>
      <c r="M15" s="194"/>
      <c r="N15" s="194"/>
      <c r="O15" s="131"/>
      <c r="P15" s="194" t="s">
        <v>45</v>
      </c>
      <c r="Q15" s="195"/>
    </row>
    <row r="16" spans="1:17" s="196" customFormat="1" ht="38.25" customHeight="1">
      <c r="A16" s="123"/>
      <c r="B16" s="193"/>
      <c r="C16" s="177" t="s">
        <v>153</v>
      </c>
      <c r="D16" s="178"/>
      <c r="E16" s="135" t="s">
        <v>8</v>
      </c>
      <c r="F16" s="161" t="s">
        <v>351</v>
      </c>
      <c r="G16" s="97"/>
      <c r="H16" s="181" t="s">
        <v>154</v>
      </c>
      <c r="I16" s="94" t="s">
        <v>155</v>
      </c>
      <c r="J16" s="137" t="s">
        <v>116</v>
      </c>
      <c r="K16" s="141"/>
      <c r="L16" s="194"/>
      <c r="M16" s="194">
        <v>61.765</v>
      </c>
      <c r="N16" s="194">
        <v>60.64</v>
      </c>
      <c r="O16" s="131"/>
      <c r="P16" s="194" t="s">
        <v>45</v>
      </c>
      <c r="Q16" s="195"/>
    </row>
    <row r="17" spans="1:17" s="196" customFormat="1" ht="38.25" customHeight="1">
      <c r="A17" s="123"/>
      <c r="B17" s="193"/>
      <c r="C17" s="146" t="s">
        <v>225</v>
      </c>
      <c r="D17" s="176"/>
      <c r="E17" s="145" t="s">
        <v>8</v>
      </c>
      <c r="F17" s="303" t="s">
        <v>298</v>
      </c>
      <c r="G17" s="217" t="s">
        <v>299</v>
      </c>
      <c r="H17" s="220" t="s">
        <v>111</v>
      </c>
      <c r="I17" s="220" t="s">
        <v>111</v>
      </c>
      <c r="J17" s="91" t="s">
        <v>226</v>
      </c>
      <c r="K17" s="141"/>
      <c r="L17" s="194">
        <v>58.99</v>
      </c>
      <c r="M17" s="194"/>
      <c r="N17" s="194"/>
      <c r="O17" s="131"/>
      <c r="P17" s="194" t="s">
        <v>45</v>
      </c>
      <c r="Q17" s="195"/>
    </row>
    <row r="18" spans="1:17" s="196" customFormat="1" ht="38.25" customHeight="1">
      <c r="A18" s="123"/>
      <c r="B18" s="193"/>
      <c r="C18" s="164" t="s">
        <v>222</v>
      </c>
      <c r="D18" s="175"/>
      <c r="E18" s="130" t="s">
        <v>8</v>
      </c>
      <c r="F18" s="236" t="s">
        <v>300</v>
      </c>
      <c r="G18" s="227" t="s">
        <v>223</v>
      </c>
      <c r="H18" s="171" t="s">
        <v>224</v>
      </c>
      <c r="I18" s="128"/>
      <c r="J18" s="128" t="s">
        <v>259</v>
      </c>
      <c r="K18" s="141">
        <v>59.386</v>
      </c>
      <c r="L18" s="194"/>
      <c r="M18" s="194"/>
      <c r="N18" s="194"/>
      <c r="O18" s="131"/>
      <c r="P18" s="194" t="s">
        <v>45</v>
      </c>
      <c r="Q18" s="195"/>
    </row>
    <row r="19" spans="1:17" s="196" customFormat="1" ht="38.25" customHeight="1">
      <c r="A19" s="123"/>
      <c r="B19" s="193"/>
      <c r="C19" s="164" t="s">
        <v>328</v>
      </c>
      <c r="D19" s="134"/>
      <c r="E19" s="135" t="s">
        <v>8</v>
      </c>
      <c r="F19" s="292" t="s">
        <v>345</v>
      </c>
      <c r="G19" s="125" t="s">
        <v>151</v>
      </c>
      <c r="H19" s="126" t="s">
        <v>152</v>
      </c>
      <c r="I19" s="126" t="s">
        <v>152</v>
      </c>
      <c r="J19" s="91" t="s">
        <v>180</v>
      </c>
      <c r="K19" s="141"/>
      <c r="L19" s="194"/>
      <c r="M19" s="194"/>
      <c r="N19" s="194">
        <v>61.316</v>
      </c>
      <c r="O19" s="131"/>
      <c r="P19" s="194" t="s">
        <v>45</v>
      </c>
      <c r="Q19" s="195"/>
    </row>
    <row r="20" spans="1:17" s="196" customFormat="1" ht="38.25" customHeight="1">
      <c r="A20" s="123"/>
      <c r="B20" s="193"/>
      <c r="C20" s="164" t="s">
        <v>169</v>
      </c>
      <c r="D20" s="134"/>
      <c r="E20" s="130" t="s">
        <v>8</v>
      </c>
      <c r="F20" s="165" t="s">
        <v>341</v>
      </c>
      <c r="G20" s="125" t="s">
        <v>170</v>
      </c>
      <c r="H20" s="76" t="s">
        <v>171</v>
      </c>
      <c r="I20" s="126" t="s">
        <v>155</v>
      </c>
      <c r="J20" s="91" t="s">
        <v>260</v>
      </c>
      <c r="K20" s="141"/>
      <c r="L20" s="194"/>
      <c r="M20" s="194">
        <v>64.706</v>
      </c>
      <c r="N20" s="194">
        <v>62.482</v>
      </c>
      <c r="O20" s="131"/>
      <c r="P20" s="194" t="s">
        <v>45</v>
      </c>
      <c r="Q20" s="195"/>
    </row>
    <row r="21" spans="1:17" s="196" customFormat="1" ht="38.25" customHeight="1">
      <c r="A21" s="309" t="s">
        <v>99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280"/>
      <c r="Q21" s="195"/>
    </row>
    <row r="22" spans="1:17" s="196" customFormat="1" ht="38.25" customHeight="1">
      <c r="A22" s="302">
        <v>1</v>
      </c>
      <c r="B22" s="193"/>
      <c r="C22" s="207" t="s">
        <v>227</v>
      </c>
      <c r="D22" s="208"/>
      <c r="E22" s="209" t="s">
        <v>8</v>
      </c>
      <c r="F22" s="210" t="s">
        <v>277</v>
      </c>
      <c r="G22" s="203"/>
      <c r="H22" s="201" t="s">
        <v>217</v>
      </c>
      <c r="I22" s="91" t="s">
        <v>115</v>
      </c>
      <c r="J22" s="128" t="s">
        <v>259</v>
      </c>
      <c r="K22" s="141">
        <v>66.404</v>
      </c>
      <c r="L22" s="194">
        <v>68.627</v>
      </c>
      <c r="M22" s="194">
        <v>66.078</v>
      </c>
      <c r="N22" s="194"/>
      <c r="O22" s="131">
        <v>66.404</v>
      </c>
      <c r="P22" s="194">
        <v>201.435</v>
      </c>
      <c r="Q22" s="195"/>
    </row>
    <row r="23" spans="1:17" s="196" customFormat="1" ht="38.25" customHeight="1">
      <c r="A23" s="302">
        <v>2</v>
      </c>
      <c r="B23" s="193"/>
      <c r="C23" s="146" t="s">
        <v>236</v>
      </c>
      <c r="D23" s="176" t="s">
        <v>187</v>
      </c>
      <c r="E23" s="92" t="s">
        <v>8</v>
      </c>
      <c r="F23" s="146" t="s">
        <v>315</v>
      </c>
      <c r="G23" s="91" t="s">
        <v>188</v>
      </c>
      <c r="H23" s="145" t="s">
        <v>95</v>
      </c>
      <c r="I23" s="93" t="s">
        <v>95</v>
      </c>
      <c r="J23" s="91" t="s">
        <v>96</v>
      </c>
      <c r="K23" s="141"/>
      <c r="L23" s="194">
        <v>65.098</v>
      </c>
      <c r="M23" s="194"/>
      <c r="N23" s="194">
        <v>65.614</v>
      </c>
      <c r="O23" s="194">
        <v>65.614</v>
      </c>
      <c r="P23" s="194">
        <f>SUM(L23:O23)</f>
        <v>196.326</v>
      </c>
      <c r="Q23" s="195"/>
    </row>
    <row r="24" spans="1:17" s="196" customFormat="1" ht="38.25" customHeight="1">
      <c r="A24" s="302">
        <v>3</v>
      </c>
      <c r="B24" s="193"/>
      <c r="C24" s="177" t="s">
        <v>211</v>
      </c>
      <c r="D24" s="178"/>
      <c r="E24" s="135" t="s">
        <v>8</v>
      </c>
      <c r="F24" s="136" t="s">
        <v>282</v>
      </c>
      <c r="G24" s="97"/>
      <c r="H24" s="181" t="s">
        <v>114</v>
      </c>
      <c r="I24" s="171" t="s">
        <v>115</v>
      </c>
      <c r="J24" s="137" t="s">
        <v>116</v>
      </c>
      <c r="K24" s="141"/>
      <c r="L24" s="194"/>
      <c r="M24" s="194">
        <v>64.804</v>
      </c>
      <c r="N24" s="194">
        <v>65.553</v>
      </c>
      <c r="O24" s="194">
        <v>65.553</v>
      </c>
      <c r="P24" s="194">
        <f>SUM(M24:O24)</f>
        <v>195.91</v>
      </c>
      <c r="Q24" s="195"/>
    </row>
    <row r="25" spans="1:17" s="196" customFormat="1" ht="38.25" customHeight="1">
      <c r="A25" s="302">
        <v>4</v>
      </c>
      <c r="B25" s="193"/>
      <c r="C25" s="177" t="s">
        <v>238</v>
      </c>
      <c r="D25" s="178" t="s">
        <v>239</v>
      </c>
      <c r="E25" s="135" t="s">
        <v>8</v>
      </c>
      <c r="F25" s="136" t="s">
        <v>320</v>
      </c>
      <c r="G25" s="97" t="s">
        <v>197</v>
      </c>
      <c r="H25" s="94" t="s">
        <v>321</v>
      </c>
      <c r="I25" s="182" t="s">
        <v>41</v>
      </c>
      <c r="J25" s="137" t="s">
        <v>190</v>
      </c>
      <c r="K25" s="141"/>
      <c r="L25" s="194"/>
      <c r="M25" s="194">
        <v>64.412</v>
      </c>
      <c r="N25" s="194">
        <v>63.158</v>
      </c>
      <c r="O25" s="194">
        <v>63.158</v>
      </c>
      <c r="P25" s="194">
        <f>SUM(M25:O25)</f>
        <v>190.728</v>
      </c>
      <c r="Q25" s="305">
        <f>SUM(M25:P25)</f>
        <v>381.456</v>
      </c>
    </row>
    <row r="26" spans="1:17" s="196" customFormat="1" ht="38.25" customHeight="1">
      <c r="A26" s="302">
        <v>5</v>
      </c>
      <c r="B26" s="193"/>
      <c r="C26" s="146" t="s">
        <v>228</v>
      </c>
      <c r="D26" s="176"/>
      <c r="E26" s="145" t="s">
        <v>8</v>
      </c>
      <c r="F26" s="146" t="s">
        <v>330</v>
      </c>
      <c r="G26" s="93" t="s">
        <v>327</v>
      </c>
      <c r="H26" s="91" t="s">
        <v>329</v>
      </c>
      <c r="I26" s="91" t="s">
        <v>115</v>
      </c>
      <c r="J26" s="128" t="s">
        <v>259</v>
      </c>
      <c r="K26" s="141"/>
      <c r="L26" s="194">
        <v>63.627</v>
      </c>
      <c r="M26" s="194">
        <v>61.373</v>
      </c>
      <c r="N26" s="194"/>
      <c r="O26" s="131">
        <v>62.193</v>
      </c>
      <c r="P26" s="194">
        <f>SUM(K26:O26)</f>
        <v>187.19299999999998</v>
      </c>
      <c r="Q26" s="195"/>
    </row>
    <row r="27" spans="1:17" s="196" customFormat="1" ht="38.25" customHeight="1">
      <c r="A27" s="302">
        <v>6</v>
      </c>
      <c r="B27" s="193"/>
      <c r="C27" s="146" t="s">
        <v>229</v>
      </c>
      <c r="D27" s="176"/>
      <c r="E27" s="145" t="s">
        <v>8</v>
      </c>
      <c r="F27" s="146" t="s">
        <v>275</v>
      </c>
      <c r="G27" s="91" t="s">
        <v>230</v>
      </c>
      <c r="H27" s="145" t="s">
        <v>276</v>
      </c>
      <c r="I27" s="93" t="s">
        <v>155</v>
      </c>
      <c r="J27" s="91" t="s">
        <v>180</v>
      </c>
      <c r="K27" s="141"/>
      <c r="L27" s="194">
        <v>61.961</v>
      </c>
      <c r="M27" s="194">
        <v>60.186</v>
      </c>
      <c r="N27" s="194"/>
      <c r="O27" s="131">
        <v>60.526</v>
      </c>
      <c r="P27" s="194">
        <f>SUM(L27:O27)</f>
        <v>182.673</v>
      </c>
      <c r="Q27" s="195"/>
    </row>
    <row r="28" spans="1:17" s="196" customFormat="1" ht="38.25" customHeight="1">
      <c r="A28" s="302">
        <v>7</v>
      </c>
      <c r="B28" s="193"/>
      <c r="C28" s="146" t="s">
        <v>269</v>
      </c>
      <c r="D28" s="178"/>
      <c r="E28" s="130" t="s">
        <v>8</v>
      </c>
      <c r="F28" s="202" t="s">
        <v>270</v>
      </c>
      <c r="G28" s="125" t="s">
        <v>181</v>
      </c>
      <c r="H28" s="181" t="s">
        <v>182</v>
      </c>
      <c r="I28" s="93" t="s">
        <v>155</v>
      </c>
      <c r="J28" s="166" t="s">
        <v>261</v>
      </c>
      <c r="K28" s="141">
        <v>55.175</v>
      </c>
      <c r="L28" s="194">
        <v>61.471</v>
      </c>
      <c r="M28" s="194"/>
      <c r="N28" s="194"/>
      <c r="O28" s="131">
        <v>61.579</v>
      </c>
      <c r="P28" s="194">
        <f>SUM(K28:O28)</f>
        <v>178.225</v>
      </c>
      <c r="Q28" s="195"/>
    </row>
    <row r="29" spans="1:17" s="196" customFormat="1" ht="38.25" customHeight="1">
      <c r="A29" s="123"/>
      <c r="B29" s="193"/>
      <c r="C29" s="177" t="s">
        <v>267</v>
      </c>
      <c r="D29" s="178"/>
      <c r="E29" s="135" t="s">
        <v>8</v>
      </c>
      <c r="F29" s="136" t="s">
        <v>268</v>
      </c>
      <c r="G29" s="97" t="s">
        <v>232</v>
      </c>
      <c r="H29" s="182" t="s">
        <v>233</v>
      </c>
      <c r="I29" s="94" t="s">
        <v>155</v>
      </c>
      <c r="J29" s="137" t="s">
        <v>116</v>
      </c>
      <c r="K29" s="141"/>
      <c r="L29" s="194"/>
      <c r="M29" s="194">
        <v>57.441</v>
      </c>
      <c r="N29" s="194">
        <v>60</v>
      </c>
      <c r="O29" s="131"/>
      <c r="P29" s="194" t="s">
        <v>45</v>
      </c>
      <c r="Q29" s="195"/>
    </row>
    <row r="30" spans="1:17" s="196" customFormat="1" ht="38.25" customHeight="1">
      <c r="A30" s="123"/>
      <c r="B30" s="193"/>
      <c r="C30" s="177" t="s">
        <v>231</v>
      </c>
      <c r="D30" s="235"/>
      <c r="E30" s="130" t="s">
        <v>8</v>
      </c>
      <c r="F30" s="236" t="s">
        <v>336</v>
      </c>
      <c r="G30" s="227" t="s">
        <v>223</v>
      </c>
      <c r="H30" s="171" t="s">
        <v>224</v>
      </c>
      <c r="I30" s="128"/>
      <c r="J30" s="91" t="s">
        <v>180</v>
      </c>
      <c r="K30" s="141">
        <v>58.421</v>
      </c>
      <c r="L30" s="194">
        <v>62.255</v>
      </c>
      <c r="M30" s="194"/>
      <c r="N30" s="194"/>
      <c r="O30" s="131"/>
      <c r="P30" s="194" t="s">
        <v>45</v>
      </c>
      <c r="Q30" s="195"/>
    </row>
    <row r="31" spans="1:17" s="196" customFormat="1" ht="38.25" customHeight="1">
      <c r="A31" s="123"/>
      <c r="B31" s="193"/>
      <c r="C31" s="177" t="s">
        <v>290</v>
      </c>
      <c r="D31" s="178" t="s">
        <v>285</v>
      </c>
      <c r="E31" s="135" t="s">
        <v>8</v>
      </c>
      <c r="F31" s="136" t="s">
        <v>366</v>
      </c>
      <c r="G31" s="97" t="s">
        <v>286</v>
      </c>
      <c r="H31" s="181" t="s">
        <v>288</v>
      </c>
      <c r="I31" s="171" t="s">
        <v>41</v>
      </c>
      <c r="J31" s="137" t="s">
        <v>289</v>
      </c>
      <c r="K31" s="141"/>
      <c r="L31" s="194"/>
      <c r="M31" s="194"/>
      <c r="N31" s="194">
        <v>61.14</v>
      </c>
      <c r="O31" s="131"/>
      <c r="P31" s="194" t="s">
        <v>45</v>
      </c>
      <c r="Q31" s="195"/>
    </row>
    <row r="32" spans="1:17" s="196" customFormat="1" ht="38.25" customHeight="1">
      <c r="A32" s="123"/>
      <c r="B32" s="193"/>
      <c r="C32" s="177" t="s">
        <v>290</v>
      </c>
      <c r="D32" s="178" t="s">
        <v>285</v>
      </c>
      <c r="E32" s="135" t="s">
        <v>8</v>
      </c>
      <c r="F32" s="136" t="s">
        <v>367</v>
      </c>
      <c r="G32" s="97" t="s">
        <v>287</v>
      </c>
      <c r="H32" s="181" t="s">
        <v>288</v>
      </c>
      <c r="I32" s="171" t="s">
        <v>41</v>
      </c>
      <c r="J32" s="137" t="s">
        <v>289</v>
      </c>
      <c r="K32" s="141"/>
      <c r="L32" s="194"/>
      <c r="M32" s="194"/>
      <c r="N32" s="194">
        <v>64.211</v>
      </c>
      <c r="O32" s="131"/>
      <c r="P32" s="194" t="s">
        <v>45</v>
      </c>
      <c r="Q32" s="195"/>
    </row>
    <row r="33" spans="1:17" s="196" customFormat="1" ht="38.25" customHeight="1">
      <c r="A33" s="123"/>
      <c r="B33" s="193"/>
      <c r="C33" s="146" t="s">
        <v>234</v>
      </c>
      <c r="D33" s="176"/>
      <c r="E33" s="145" t="s">
        <v>8</v>
      </c>
      <c r="F33" s="202" t="s">
        <v>270</v>
      </c>
      <c r="G33" s="125" t="s">
        <v>181</v>
      </c>
      <c r="H33" s="181" t="s">
        <v>182</v>
      </c>
      <c r="I33" s="93" t="s">
        <v>155</v>
      </c>
      <c r="J33" s="91" t="s">
        <v>180</v>
      </c>
      <c r="K33" s="141"/>
      <c r="L33" s="194">
        <v>63.235</v>
      </c>
      <c r="M33" s="194"/>
      <c r="N33" s="194"/>
      <c r="O33" s="131"/>
      <c r="P33" s="194" t="s">
        <v>45</v>
      </c>
      <c r="Q33" s="195"/>
    </row>
    <row r="34" spans="1:17" s="196" customFormat="1" ht="38.25" customHeight="1">
      <c r="A34" s="123"/>
      <c r="B34" s="193"/>
      <c r="C34" s="146" t="s">
        <v>234</v>
      </c>
      <c r="D34" s="176"/>
      <c r="E34" s="145" t="s">
        <v>8</v>
      </c>
      <c r="F34" s="146" t="s">
        <v>331</v>
      </c>
      <c r="G34" s="91"/>
      <c r="H34" s="91" t="s">
        <v>115</v>
      </c>
      <c r="I34" s="91" t="s">
        <v>155</v>
      </c>
      <c r="J34" s="91" t="s">
        <v>180</v>
      </c>
      <c r="K34" s="141"/>
      <c r="L34" s="194">
        <v>62.647</v>
      </c>
      <c r="M34" s="194"/>
      <c r="N34" s="194"/>
      <c r="O34" s="131"/>
      <c r="P34" s="194" t="s">
        <v>45</v>
      </c>
      <c r="Q34" s="304"/>
    </row>
    <row r="35" spans="1:17" s="196" customFormat="1" ht="38.25" customHeight="1">
      <c r="A35" s="123"/>
      <c r="B35" s="193"/>
      <c r="C35" s="207" t="s">
        <v>235</v>
      </c>
      <c r="D35" s="214"/>
      <c r="E35" s="130" t="s">
        <v>8</v>
      </c>
      <c r="F35" s="215" t="s">
        <v>274</v>
      </c>
      <c r="G35" s="91"/>
      <c r="H35" s="201" t="s">
        <v>217</v>
      </c>
      <c r="I35" s="128"/>
      <c r="J35" s="91" t="s">
        <v>180</v>
      </c>
      <c r="K35" s="141">
        <v>60.439</v>
      </c>
      <c r="L35" s="194"/>
      <c r="M35" s="194"/>
      <c r="N35" s="194"/>
      <c r="O35" s="131"/>
      <c r="P35" s="194" t="s">
        <v>45</v>
      </c>
      <c r="Q35" s="195"/>
    </row>
    <row r="36" spans="1:17" s="196" customFormat="1" ht="38.25" customHeight="1">
      <c r="A36" s="123"/>
      <c r="B36" s="193"/>
      <c r="C36" s="177" t="s">
        <v>342</v>
      </c>
      <c r="D36" s="178"/>
      <c r="E36" s="135" t="s">
        <v>8</v>
      </c>
      <c r="F36" s="136" t="s">
        <v>343</v>
      </c>
      <c r="G36" s="97"/>
      <c r="H36" s="181" t="s">
        <v>237</v>
      </c>
      <c r="I36" s="94" t="s">
        <v>155</v>
      </c>
      <c r="J36" s="137" t="s">
        <v>116</v>
      </c>
      <c r="K36" s="141"/>
      <c r="L36" s="194"/>
      <c r="M36" s="194">
        <v>62.059</v>
      </c>
      <c r="N36" s="194">
        <v>64.386</v>
      </c>
      <c r="O36" s="131"/>
      <c r="P36" s="194" t="s">
        <v>45</v>
      </c>
      <c r="Q36" s="195"/>
    </row>
    <row r="37" spans="1:17" s="196" customFormat="1" ht="38.25" customHeight="1">
      <c r="A37" s="123"/>
      <c r="B37" s="193"/>
      <c r="C37" s="177" t="s">
        <v>240</v>
      </c>
      <c r="D37" s="178"/>
      <c r="E37" s="135" t="s">
        <v>8</v>
      </c>
      <c r="F37" s="136" t="s">
        <v>268</v>
      </c>
      <c r="G37" s="97" t="s">
        <v>232</v>
      </c>
      <c r="H37" s="182" t="s">
        <v>233</v>
      </c>
      <c r="I37" s="94" t="s">
        <v>155</v>
      </c>
      <c r="J37" s="137" t="s">
        <v>116</v>
      </c>
      <c r="K37" s="141"/>
      <c r="L37" s="194"/>
      <c r="M37" s="194">
        <v>59.216</v>
      </c>
      <c r="N37" s="194"/>
      <c r="O37" s="131"/>
      <c r="P37" s="194" t="s">
        <v>45</v>
      </c>
      <c r="Q37" s="195"/>
    </row>
    <row r="38" spans="1:17" s="196" customFormat="1" ht="38.25" customHeight="1">
      <c r="A38" s="123"/>
      <c r="B38" s="193"/>
      <c r="C38" s="177" t="s">
        <v>241</v>
      </c>
      <c r="D38" s="178"/>
      <c r="E38" s="130" t="s">
        <v>8</v>
      </c>
      <c r="F38" s="165" t="s">
        <v>322</v>
      </c>
      <c r="G38" s="125" t="s">
        <v>170</v>
      </c>
      <c r="H38" s="76" t="s">
        <v>171</v>
      </c>
      <c r="I38" s="166" t="s">
        <v>41</v>
      </c>
      <c r="J38" s="166" t="s">
        <v>261</v>
      </c>
      <c r="K38" s="141">
        <v>58.947</v>
      </c>
      <c r="L38" s="194"/>
      <c r="M38" s="194"/>
      <c r="N38" s="194"/>
      <c r="O38" s="131"/>
      <c r="P38" s="194" t="s">
        <v>45</v>
      </c>
      <c r="Q38" s="195"/>
    </row>
    <row r="39" spans="1:17" s="196" customFormat="1" ht="38.25" customHeight="1">
      <c r="A39" s="123"/>
      <c r="B39" s="193"/>
      <c r="C39" s="146" t="s">
        <v>242</v>
      </c>
      <c r="D39" s="176"/>
      <c r="E39" s="145" t="s">
        <v>8</v>
      </c>
      <c r="F39" s="146" t="s">
        <v>243</v>
      </c>
      <c r="G39" s="91"/>
      <c r="H39" s="91"/>
      <c r="I39" s="91" t="s">
        <v>111</v>
      </c>
      <c r="J39" s="91" t="s">
        <v>226</v>
      </c>
      <c r="K39" s="141"/>
      <c r="L39" s="194">
        <v>59.892</v>
      </c>
      <c r="M39" s="194"/>
      <c r="N39" s="194"/>
      <c r="O39" s="131"/>
      <c r="P39" s="194" t="s">
        <v>45</v>
      </c>
      <c r="Q39" s="195"/>
    </row>
    <row r="40" spans="1:17" s="196" customFormat="1" ht="38.25" customHeight="1">
      <c r="A40" s="123"/>
      <c r="B40" s="193"/>
      <c r="C40" s="146" t="s">
        <v>244</v>
      </c>
      <c r="D40" s="176"/>
      <c r="E40" s="145" t="s">
        <v>8</v>
      </c>
      <c r="F40" s="146" t="s">
        <v>323</v>
      </c>
      <c r="G40" s="91" t="s">
        <v>245</v>
      </c>
      <c r="H40" s="145" t="s">
        <v>324</v>
      </c>
      <c r="I40" s="93" t="s">
        <v>155</v>
      </c>
      <c r="J40" s="91" t="s">
        <v>180</v>
      </c>
      <c r="K40" s="141"/>
      <c r="L40" s="194">
        <v>59.206</v>
      </c>
      <c r="M40" s="194"/>
      <c r="N40" s="194"/>
      <c r="O40" s="131"/>
      <c r="P40" s="194" t="s">
        <v>45</v>
      </c>
      <c r="Q40" s="195"/>
    </row>
    <row r="41" spans="1:17" s="196" customFormat="1" ht="38.25" customHeight="1">
      <c r="A41" s="123"/>
      <c r="B41" s="193"/>
      <c r="C41" s="146" t="s">
        <v>246</v>
      </c>
      <c r="D41" s="176"/>
      <c r="E41" s="145" t="s">
        <v>8</v>
      </c>
      <c r="F41" s="146" t="s">
        <v>332</v>
      </c>
      <c r="G41" s="91"/>
      <c r="H41" s="145"/>
      <c r="I41" s="91" t="s">
        <v>115</v>
      </c>
      <c r="J41" s="91" t="s">
        <v>180</v>
      </c>
      <c r="K41" s="141"/>
      <c r="L41" s="194">
        <v>65.392</v>
      </c>
      <c r="M41" s="194"/>
      <c r="N41" s="194"/>
      <c r="O41" s="131"/>
      <c r="P41" s="194" t="s">
        <v>45</v>
      </c>
      <c r="Q41" s="195"/>
    </row>
    <row r="42" spans="1:17" s="196" customFormat="1" ht="38.25" customHeight="1">
      <c r="A42" s="123"/>
      <c r="B42" s="193"/>
      <c r="C42" s="177" t="s">
        <v>246</v>
      </c>
      <c r="D42" s="178"/>
      <c r="E42" s="135" t="s">
        <v>8</v>
      </c>
      <c r="F42" s="136" t="s">
        <v>333</v>
      </c>
      <c r="G42" s="97"/>
      <c r="H42" s="181" t="s">
        <v>114</v>
      </c>
      <c r="I42" s="94" t="s">
        <v>155</v>
      </c>
      <c r="J42" s="137" t="s">
        <v>116</v>
      </c>
      <c r="K42" s="141"/>
      <c r="L42" s="194"/>
      <c r="M42" s="194">
        <v>63.824</v>
      </c>
      <c r="N42" s="194"/>
      <c r="O42" s="131"/>
      <c r="P42" s="194" t="s">
        <v>45</v>
      </c>
      <c r="Q42" s="195"/>
    </row>
    <row r="43" spans="1:17" s="196" customFormat="1" ht="38.25" customHeight="1">
      <c r="A43" s="123"/>
      <c r="B43" s="193"/>
      <c r="C43" s="77" t="s">
        <v>203</v>
      </c>
      <c r="D43" s="91" t="s">
        <v>204</v>
      </c>
      <c r="E43" s="145" t="s">
        <v>8</v>
      </c>
      <c r="F43" s="146" t="s">
        <v>271</v>
      </c>
      <c r="G43" s="93" t="s">
        <v>205</v>
      </c>
      <c r="H43" s="91" t="s">
        <v>115</v>
      </c>
      <c r="I43" s="91" t="s">
        <v>115</v>
      </c>
      <c r="J43" s="91" t="s">
        <v>180</v>
      </c>
      <c r="K43" s="141">
        <v>64.386</v>
      </c>
      <c r="L43" s="194"/>
      <c r="M43" s="194">
        <v>65.088</v>
      </c>
      <c r="N43" s="194"/>
      <c r="O43" s="131"/>
      <c r="P43" s="194" t="s">
        <v>45</v>
      </c>
      <c r="Q43" s="195"/>
    </row>
    <row r="44" spans="1:17" s="196" customFormat="1" ht="38.25" customHeight="1">
      <c r="A44" s="123"/>
      <c r="B44" s="193"/>
      <c r="C44" s="177" t="s">
        <v>278</v>
      </c>
      <c r="D44" s="178"/>
      <c r="E44" s="135" t="s">
        <v>8</v>
      </c>
      <c r="F44" s="136" t="s">
        <v>281</v>
      </c>
      <c r="G44" s="97" t="s">
        <v>279</v>
      </c>
      <c r="H44" s="181" t="s">
        <v>280</v>
      </c>
      <c r="I44" s="91" t="s">
        <v>115</v>
      </c>
      <c r="J44" s="137" t="s">
        <v>116</v>
      </c>
      <c r="K44" s="141"/>
      <c r="L44" s="194"/>
      <c r="M44" s="194"/>
      <c r="N44" s="131">
        <v>63.36</v>
      </c>
      <c r="O44" s="131"/>
      <c r="P44" s="194" t="s">
        <v>45</v>
      </c>
      <c r="Q44" s="195"/>
    </row>
    <row r="45" spans="5:10" ht="30" customHeight="1">
      <c r="E45" s="109"/>
      <c r="G45" s="109"/>
      <c r="H45" s="114"/>
      <c r="I45" s="114"/>
      <c r="J45" s="139"/>
    </row>
    <row r="46" spans="3:10" ht="30" customHeight="1">
      <c r="C46" s="34" t="s">
        <v>17</v>
      </c>
      <c r="E46" s="109"/>
      <c r="G46" s="109"/>
      <c r="H46" s="114"/>
      <c r="I46" s="114"/>
      <c r="J46" s="7" t="s">
        <v>53</v>
      </c>
    </row>
    <row r="47" spans="3:10" ht="30" customHeight="1">
      <c r="C47" s="34"/>
      <c r="E47" s="109"/>
      <c r="G47" s="109"/>
      <c r="H47" s="114"/>
      <c r="I47" s="114"/>
      <c r="J47" s="7"/>
    </row>
    <row r="48" spans="3:10" ht="30" customHeight="1">
      <c r="C48" s="34" t="s">
        <v>10</v>
      </c>
      <c r="E48" s="109"/>
      <c r="G48" s="109"/>
      <c r="H48" s="114"/>
      <c r="I48" s="114"/>
      <c r="J48" s="7" t="s">
        <v>50</v>
      </c>
    </row>
  </sheetData>
  <sheetProtection/>
  <protectedRanges>
    <protectedRange sqref="I9 I21" name="Диапазон1_3_1_1_1_1_1_4_1_1_3_2_1_2_1"/>
    <protectedRange sqref="J16 J18" name="Диапазон1_3_1_1_3_11_1_1_3_1_1_2_1_3_1_2_1"/>
    <protectedRange sqref="J34:J39 J24:J27" name="Диапазон1_3_1_1_3_11_1_1_3_1_1_2_1_3_1_2_1_1"/>
    <protectedRange sqref="J40" name="Диапазон1_3_1_1_3_11_1_1_3_1_1_2_1_3_3_1_1_2"/>
    <protectedRange sqref="J43" name="Диапазон1_3_1_1_3_11_1_1_3_1_1_2_1_3_2_3_1"/>
    <protectedRange sqref="J23" name="Диапазон1_3_1_1_3_11_1_1_3_1_1_2_1_3_2_3_2"/>
    <protectedRange sqref="J32" name="Диапазон1_3_1_1_3_11_1_1_3_1_1_2_1_3_3_1_1_5"/>
    <protectedRange sqref="J29" name="Диапазон1_3_1_1_3_11_1_1_3_1_1_2_1_3_2_3_6_1"/>
    <protectedRange sqref="J13" name="Диапазон1_3_1_1_3_11_1_1_3_1_3_1_1_1_1_3_2_1_1_6_1_1"/>
  </protectedRanges>
  <mergeCells count="23">
    <mergeCell ref="Q6:Q8"/>
    <mergeCell ref="A1:Q1"/>
    <mergeCell ref="A2:Q2"/>
    <mergeCell ref="A3:Q3"/>
    <mergeCell ref="A4:Q4"/>
    <mergeCell ref="K6:K8"/>
    <mergeCell ref="L6:L8"/>
    <mergeCell ref="A6:A8"/>
    <mergeCell ref="B6:B8"/>
    <mergeCell ref="C6:C8"/>
    <mergeCell ref="D6:D8"/>
    <mergeCell ref="E6:E8"/>
    <mergeCell ref="F6:F8"/>
    <mergeCell ref="A21:P21"/>
    <mergeCell ref="M6:M8"/>
    <mergeCell ref="N6:N8"/>
    <mergeCell ref="O6:O8"/>
    <mergeCell ref="P6:P8"/>
    <mergeCell ref="A9:P9"/>
    <mergeCell ref="G6:G8"/>
    <mergeCell ref="H6:H8"/>
    <mergeCell ref="I6:I8"/>
    <mergeCell ref="J6:J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D16" sqref="D16"/>
    </sheetView>
  </sheetViews>
  <sheetFormatPr defaultColWidth="8.8515625" defaultRowHeight="12.75"/>
  <cols>
    <col min="1" max="1" width="26.8515625" style="52" customWidth="1"/>
    <col min="2" max="2" width="19.28125" style="52" customWidth="1"/>
    <col min="3" max="3" width="11.140625" style="52" customWidth="1"/>
    <col min="4" max="4" width="25.00390625" style="52" customWidth="1"/>
    <col min="5" max="5" width="21.421875" style="52" customWidth="1"/>
    <col min="6" max="16384" width="8.8515625" style="52" customWidth="1"/>
  </cols>
  <sheetData>
    <row r="1" spans="1:12" ht="71.25" customHeight="1">
      <c r="A1" s="340" t="s">
        <v>70</v>
      </c>
      <c r="B1" s="341"/>
      <c r="C1" s="341"/>
      <c r="D1" s="341"/>
      <c r="E1" s="341"/>
      <c r="F1" s="66"/>
      <c r="G1" s="66"/>
      <c r="H1" s="66"/>
      <c r="I1" s="66"/>
      <c r="J1" s="66"/>
      <c r="K1" s="66"/>
      <c r="L1" s="66"/>
    </row>
    <row r="2" spans="1:12" ht="18.75" customHeight="1">
      <c r="A2" s="313" t="s">
        <v>18</v>
      </c>
      <c r="B2" s="313"/>
      <c r="C2" s="313"/>
      <c r="D2" s="313"/>
      <c r="E2" s="313"/>
      <c r="F2" s="66"/>
      <c r="G2" s="66"/>
      <c r="H2" s="66"/>
      <c r="I2" s="66"/>
      <c r="J2" s="66"/>
      <c r="K2" s="66"/>
      <c r="L2" s="66"/>
    </row>
    <row r="3" spans="1:10" ht="26.25" customHeight="1">
      <c r="A3" s="342" t="s">
        <v>69</v>
      </c>
      <c r="B3" s="342"/>
      <c r="C3" s="342"/>
      <c r="D3" s="342"/>
      <c r="E3" s="342"/>
      <c r="F3" s="51"/>
      <c r="G3" s="51"/>
      <c r="H3" s="51"/>
      <c r="I3" s="51"/>
      <c r="J3" s="51"/>
    </row>
    <row r="4" ht="21.75" customHeight="1">
      <c r="A4" s="53" t="s">
        <v>31</v>
      </c>
    </row>
    <row r="5" spans="1:5" ht="21.75" customHeight="1">
      <c r="A5" s="55" t="s">
        <v>32</v>
      </c>
      <c r="B5" s="70" t="s">
        <v>33</v>
      </c>
      <c r="C5" s="70" t="s">
        <v>34</v>
      </c>
      <c r="D5" s="70" t="s">
        <v>35</v>
      </c>
      <c r="E5" s="70" t="s">
        <v>36</v>
      </c>
    </row>
    <row r="6" spans="1:5" ht="36.75" customHeight="1">
      <c r="A6" s="56" t="s">
        <v>17</v>
      </c>
      <c r="B6" s="56" t="s">
        <v>54</v>
      </c>
      <c r="C6" s="56" t="s">
        <v>44</v>
      </c>
      <c r="D6" s="56" t="s">
        <v>37</v>
      </c>
      <c r="E6" s="56"/>
    </row>
    <row r="7" spans="1:5" ht="36.75" customHeight="1">
      <c r="A7" s="71" t="s">
        <v>39</v>
      </c>
      <c r="B7" s="107" t="s">
        <v>71</v>
      </c>
      <c r="C7" s="56" t="s">
        <v>55</v>
      </c>
      <c r="D7" s="56" t="s">
        <v>38</v>
      </c>
      <c r="E7" s="70"/>
    </row>
    <row r="8" spans="1:5" ht="36.75" customHeight="1">
      <c r="A8" s="71" t="s">
        <v>39</v>
      </c>
      <c r="B8" s="56" t="s">
        <v>72</v>
      </c>
      <c r="C8" s="56" t="s">
        <v>46</v>
      </c>
      <c r="D8" s="56" t="s">
        <v>38</v>
      </c>
      <c r="E8" s="70"/>
    </row>
    <row r="9" spans="1:5" ht="36.75" customHeight="1" hidden="1">
      <c r="A9" s="71" t="s">
        <v>48</v>
      </c>
      <c r="B9" s="56"/>
      <c r="C9" s="56"/>
      <c r="D9" s="56" t="s">
        <v>38</v>
      </c>
      <c r="E9" s="70"/>
    </row>
    <row r="10" spans="1:5" ht="36.75" customHeight="1" hidden="1">
      <c r="A10" s="71" t="s">
        <v>51</v>
      </c>
      <c r="B10" s="56"/>
      <c r="C10" s="56"/>
      <c r="D10" s="56" t="s">
        <v>38</v>
      </c>
      <c r="E10" s="70"/>
    </row>
    <row r="11" spans="1:5" ht="36.75" customHeight="1">
      <c r="A11" s="71" t="s">
        <v>51</v>
      </c>
      <c r="B11" s="56" t="s">
        <v>360</v>
      </c>
      <c r="C11" s="56" t="s">
        <v>247</v>
      </c>
      <c r="D11" s="56" t="s">
        <v>37</v>
      </c>
      <c r="E11" s="70"/>
    </row>
    <row r="12" spans="1:5" s="86" customFormat="1" ht="36.75" customHeight="1">
      <c r="A12" s="71" t="s">
        <v>295</v>
      </c>
      <c r="B12" s="56" t="s">
        <v>296</v>
      </c>
      <c r="C12" s="56" t="s">
        <v>297</v>
      </c>
      <c r="D12" s="56" t="s">
        <v>37</v>
      </c>
      <c r="E12" s="70"/>
    </row>
    <row r="13" spans="1:5" s="86" customFormat="1" ht="36.75" customHeight="1">
      <c r="A13" s="71" t="s">
        <v>73</v>
      </c>
      <c r="B13" s="56" t="s">
        <v>74</v>
      </c>
      <c r="C13" s="56" t="s">
        <v>46</v>
      </c>
      <c r="D13" s="56" t="s">
        <v>37</v>
      </c>
      <c r="E13" s="70"/>
    </row>
    <row r="14" spans="1:5" ht="36.75" customHeight="1">
      <c r="A14" s="71" t="s">
        <v>10</v>
      </c>
      <c r="B14" s="56" t="s">
        <v>49</v>
      </c>
      <c r="C14" s="56" t="s">
        <v>44</v>
      </c>
      <c r="D14" s="56" t="s">
        <v>38</v>
      </c>
      <c r="E14" s="70"/>
    </row>
    <row r="15" spans="1:5" ht="36.75" customHeight="1">
      <c r="A15" s="71" t="s">
        <v>64</v>
      </c>
      <c r="B15" s="56" t="s">
        <v>248</v>
      </c>
      <c r="C15" s="56" t="s">
        <v>247</v>
      </c>
      <c r="D15" s="56" t="s">
        <v>37</v>
      </c>
      <c r="E15" s="70"/>
    </row>
    <row r="16" spans="1:5" ht="36.75" customHeight="1">
      <c r="A16" s="71" t="s">
        <v>40</v>
      </c>
      <c r="B16" s="56" t="s">
        <v>75</v>
      </c>
      <c r="C16" s="56"/>
      <c r="D16" s="56" t="s">
        <v>37</v>
      </c>
      <c r="E16" s="70"/>
    </row>
    <row r="19" spans="1:5" ht="12.75">
      <c r="A19" s="1"/>
      <c r="B19" s="2"/>
      <c r="C19" s="1"/>
      <c r="D19" s="1"/>
      <c r="E19" s="1"/>
    </row>
    <row r="20" spans="1:5" ht="12.75">
      <c r="A20" s="1" t="s">
        <v>43</v>
      </c>
      <c r="B20" s="2"/>
      <c r="D20" s="7" t="s">
        <v>53</v>
      </c>
      <c r="E20" s="1"/>
    </row>
    <row r="21" spans="1:5" ht="17.25" customHeight="1">
      <c r="A21" s="1"/>
      <c r="B21" s="2"/>
      <c r="D21" s="1"/>
      <c r="E21" s="1"/>
    </row>
  </sheetData>
  <sheetProtection/>
  <mergeCells count="3">
    <mergeCell ref="A1:E1"/>
    <mergeCell ref="A3:E3"/>
    <mergeCell ref="A2:E2"/>
  </mergeCells>
  <printOptions/>
  <pageMargins left="0.35433070866141736" right="0.2362204724409449" top="0.35433070866141736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90" zoomScaleNormal="60" zoomScaleSheetLayoutView="90" zoomScalePageLayoutView="0" workbookViewId="0" topLeftCell="A1">
      <selection activeCell="K12" sqref="K12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8.57421875" style="8" customWidth="1"/>
    <col min="6" max="6" width="5.28125" style="8" customWidth="1"/>
    <col min="7" max="7" width="33.28125" style="8" customWidth="1"/>
    <col min="8" max="8" width="8.421875" style="8" customWidth="1"/>
    <col min="9" max="9" width="19.421875" style="8" customWidth="1"/>
    <col min="10" max="10" width="1.8515625" style="8" hidden="1" customWidth="1"/>
    <col min="11" max="11" width="23.8515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hidden="1" customWidth="1"/>
    <col min="27" max="16384" width="9.140625" style="8" customWidth="1"/>
  </cols>
  <sheetData>
    <row r="1" spans="1:26" ht="72" customHeight="1">
      <c r="A1" s="324" t="s">
        <v>350</v>
      </c>
      <c r="B1" s="325"/>
      <c r="C1" s="325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</row>
    <row r="2" spans="1:26" s="9" customFormat="1" ht="15.75" customHeight="1">
      <c r="A2" s="327" t="s">
        <v>18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s="10" customFormat="1" ht="15.75" customHeight="1">
      <c r="A3" s="328" t="s">
        <v>30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s="11" customFormat="1" ht="21" customHeight="1">
      <c r="A4" s="329" t="s">
        <v>358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</row>
    <row r="5" spans="1:26" s="98" customFormat="1" ht="18.75" customHeight="1">
      <c r="A5" s="331" t="s">
        <v>361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</row>
    <row r="6" spans="1:26" ht="9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17" customFormat="1" ht="15" customHeight="1">
      <c r="A7" s="87" t="s">
        <v>68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 t="s">
        <v>69</v>
      </c>
      <c r="Z7" s="19"/>
    </row>
    <row r="8" spans="1:26" s="20" customFormat="1" ht="19.5" customHeight="1">
      <c r="A8" s="316" t="s">
        <v>29</v>
      </c>
      <c r="B8" s="315" t="s">
        <v>2</v>
      </c>
      <c r="C8" s="322" t="s">
        <v>13</v>
      </c>
      <c r="D8" s="319" t="s">
        <v>15</v>
      </c>
      <c r="E8" s="319" t="s">
        <v>3</v>
      </c>
      <c r="F8" s="316" t="s">
        <v>14</v>
      </c>
      <c r="G8" s="319" t="s">
        <v>16</v>
      </c>
      <c r="H8" s="319" t="s">
        <v>3</v>
      </c>
      <c r="I8" s="319" t="s">
        <v>4</v>
      </c>
      <c r="J8" s="57"/>
      <c r="K8" s="319" t="s">
        <v>6</v>
      </c>
      <c r="L8" s="317" t="s">
        <v>19</v>
      </c>
      <c r="M8" s="317"/>
      <c r="N8" s="317"/>
      <c r="O8" s="317" t="s">
        <v>20</v>
      </c>
      <c r="P8" s="317"/>
      <c r="Q8" s="317"/>
      <c r="R8" s="317" t="s">
        <v>47</v>
      </c>
      <c r="S8" s="317"/>
      <c r="T8" s="317"/>
      <c r="U8" s="320" t="s">
        <v>21</v>
      </c>
      <c r="V8" s="322" t="s">
        <v>22</v>
      </c>
      <c r="W8" s="316" t="s">
        <v>23</v>
      </c>
      <c r="X8" s="315" t="s">
        <v>24</v>
      </c>
      <c r="Y8" s="318" t="s">
        <v>25</v>
      </c>
      <c r="Z8" s="318" t="s">
        <v>26</v>
      </c>
    </row>
    <row r="9" spans="1:26" s="20" customFormat="1" ht="39.75" customHeight="1">
      <c r="A9" s="316"/>
      <c r="B9" s="315"/>
      <c r="C9" s="323"/>
      <c r="D9" s="319"/>
      <c r="E9" s="319"/>
      <c r="F9" s="316"/>
      <c r="G9" s="319"/>
      <c r="H9" s="319"/>
      <c r="I9" s="319"/>
      <c r="J9" s="57"/>
      <c r="K9" s="319"/>
      <c r="L9" s="21" t="s">
        <v>27</v>
      </c>
      <c r="M9" s="22" t="s">
        <v>28</v>
      </c>
      <c r="N9" s="23" t="s">
        <v>29</v>
      </c>
      <c r="O9" s="21" t="s">
        <v>27</v>
      </c>
      <c r="P9" s="22" t="s">
        <v>28</v>
      </c>
      <c r="Q9" s="23" t="s">
        <v>29</v>
      </c>
      <c r="R9" s="21" t="s">
        <v>27</v>
      </c>
      <c r="S9" s="22" t="s">
        <v>28</v>
      </c>
      <c r="T9" s="23" t="s">
        <v>29</v>
      </c>
      <c r="U9" s="321"/>
      <c r="V9" s="323"/>
      <c r="W9" s="316"/>
      <c r="X9" s="315"/>
      <c r="Y9" s="318"/>
      <c r="Z9" s="318"/>
    </row>
    <row r="10" spans="1:26" s="85" customFormat="1" ht="45.75" customHeight="1">
      <c r="A10" s="79">
        <f>RANK(Y10,Y$10:Y$12,0)</f>
        <v>1</v>
      </c>
      <c r="B10" s="24"/>
      <c r="C10" s="69"/>
      <c r="D10" s="78" t="s">
        <v>169</v>
      </c>
      <c r="E10" s="134"/>
      <c r="F10" s="135" t="s">
        <v>8</v>
      </c>
      <c r="G10" s="199" t="s">
        <v>262</v>
      </c>
      <c r="H10" s="190" t="s">
        <v>175</v>
      </c>
      <c r="I10" s="126" t="s">
        <v>155</v>
      </c>
      <c r="J10" s="126" t="s">
        <v>155</v>
      </c>
      <c r="K10" s="137" t="s">
        <v>116</v>
      </c>
      <c r="L10" s="80">
        <v>144</v>
      </c>
      <c r="M10" s="81">
        <f>L10/2.2-IF($U10=1,0.5,IF($U10=2,1.5,0))</f>
        <v>65.45454545454545</v>
      </c>
      <c r="N10" s="82">
        <f>RANK(M10,M$10:M$12,0)</f>
        <v>1</v>
      </c>
      <c r="O10" s="80">
        <v>137.5</v>
      </c>
      <c r="P10" s="81">
        <f>O10/2.2-IF($U10=1,0.5,IF($U10=2,1.5,0))</f>
        <v>62.49999999999999</v>
      </c>
      <c r="Q10" s="82">
        <f>RANK(P10,P$10:P$12,0)</f>
        <v>2</v>
      </c>
      <c r="R10" s="80">
        <v>138</v>
      </c>
      <c r="S10" s="81">
        <f>R10/2.2-IF($U10=1,0.5,IF($U10=2,1.5,0))</f>
        <v>62.72727272727272</v>
      </c>
      <c r="T10" s="82">
        <f>RANK(S10,S$10:S$12,0)</f>
        <v>1</v>
      </c>
      <c r="U10" s="83"/>
      <c r="V10" s="83"/>
      <c r="W10" s="80">
        <f>L10+O10+R10</f>
        <v>419.5</v>
      </c>
      <c r="X10" s="84"/>
      <c r="Y10" s="81">
        <f>ROUND(SUM(M10,P10,S10)/3,3)</f>
        <v>63.561</v>
      </c>
      <c r="Z10" s="267"/>
    </row>
    <row r="11" spans="1:26" s="85" customFormat="1" ht="45.75" customHeight="1">
      <c r="A11" s="79">
        <f>RANK(Y11,Y$10:Y$12,0)</f>
        <v>2</v>
      </c>
      <c r="B11" s="24"/>
      <c r="C11" s="69"/>
      <c r="D11" s="164" t="s">
        <v>169</v>
      </c>
      <c r="E11" s="134"/>
      <c r="F11" s="130" t="s">
        <v>8</v>
      </c>
      <c r="G11" s="165" t="s">
        <v>341</v>
      </c>
      <c r="H11" s="125" t="s">
        <v>170</v>
      </c>
      <c r="I11" s="76" t="s">
        <v>171</v>
      </c>
      <c r="J11" s="126" t="s">
        <v>155</v>
      </c>
      <c r="K11" s="91" t="s">
        <v>260</v>
      </c>
      <c r="L11" s="80">
        <v>136</v>
      </c>
      <c r="M11" s="81">
        <f>L11/2.2-IF($U11=1,0.5,IF($U11=2,1.5,0))</f>
        <v>61.81818181818181</v>
      </c>
      <c r="N11" s="82">
        <f>RANK(M11,M$10:M$12,0)</f>
        <v>2</v>
      </c>
      <c r="O11" s="80">
        <v>138</v>
      </c>
      <c r="P11" s="81">
        <f>O11/2.2-IF($U11=1,0.5,IF($U11=2,1.5,0))</f>
        <v>62.72727272727272</v>
      </c>
      <c r="Q11" s="82">
        <f>RANK(P11,P$10:P$12,0)</f>
        <v>1</v>
      </c>
      <c r="R11" s="80">
        <v>138</v>
      </c>
      <c r="S11" s="81">
        <f>R11/2.2-IF($U11=1,0.5,IF($U11=2,1.5,0))</f>
        <v>62.72727272727272</v>
      </c>
      <c r="T11" s="82">
        <f>RANK(S11,S$10:S$12,0)</f>
        <v>1</v>
      </c>
      <c r="U11" s="83"/>
      <c r="V11" s="83"/>
      <c r="W11" s="80">
        <f>L11+O11+R11</f>
        <v>412</v>
      </c>
      <c r="X11" s="84"/>
      <c r="Y11" s="81">
        <f>ROUND(SUM(M11,P11,S11)/3,3)</f>
        <v>62.424</v>
      </c>
      <c r="Z11" s="267"/>
    </row>
    <row r="12" spans="1:26" s="85" customFormat="1" ht="45.75" customHeight="1">
      <c r="A12" s="79">
        <f>RANK(Y12,Y$10:Y$12,0)</f>
        <v>3</v>
      </c>
      <c r="B12" s="24"/>
      <c r="C12" s="69"/>
      <c r="D12" s="177" t="s">
        <v>153</v>
      </c>
      <c r="E12" s="178"/>
      <c r="F12" s="135" t="s">
        <v>8</v>
      </c>
      <c r="G12" s="161" t="s">
        <v>351</v>
      </c>
      <c r="H12" s="97"/>
      <c r="I12" s="181" t="s">
        <v>154</v>
      </c>
      <c r="J12" s="94" t="s">
        <v>155</v>
      </c>
      <c r="K12" s="137" t="s">
        <v>116</v>
      </c>
      <c r="L12" s="80">
        <v>134</v>
      </c>
      <c r="M12" s="81">
        <f>L12/2.2-IF($U12=1,0.5,IF($U12=2,1.5,0))</f>
        <v>60.90909090909091</v>
      </c>
      <c r="N12" s="82">
        <f>RANK(M12,M$10:M$12,0)</f>
        <v>3</v>
      </c>
      <c r="O12" s="80">
        <v>133.5</v>
      </c>
      <c r="P12" s="81">
        <f>O12/2.2-IF($U12=1,0.5,IF($U12=2,1.5,0))</f>
        <v>60.68181818181818</v>
      </c>
      <c r="Q12" s="82">
        <f>RANK(P12,P$10:P$12,0)</f>
        <v>3</v>
      </c>
      <c r="R12" s="80">
        <v>128.5</v>
      </c>
      <c r="S12" s="81">
        <f>R12/2.2-IF($U12=1,0.5,IF($U12=2,1.5,0))</f>
        <v>58.40909090909091</v>
      </c>
      <c r="T12" s="82">
        <f>RANK(S12,S$10:S$12,0)</f>
        <v>3</v>
      </c>
      <c r="U12" s="83"/>
      <c r="V12" s="83"/>
      <c r="W12" s="80">
        <f>L12+O12+R12</f>
        <v>396</v>
      </c>
      <c r="X12" s="84"/>
      <c r="Y12" s="81">
        <f>ROUND(SUM(M12,P12,S12)/3,3)</f>
        <v>60</v>
      </c>
      <c r="Z12" s="267"/>
    </row>
    <row r="13" spans="1:26" s="25" customFormat="1" ht="32.2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32.25" customHeight="1">
      <c r="A14" s="34"/>
      <c r="B14" s="34"/>
      <c r="C14" s="34"/>
      <c r="D14" s="34" t="s">
        <v>17</v>
      </c>
      <c r="E14" s="34"/>
      <c r="F14" s="34"/>
      <c r="G14" s="34"/>
      <c r="H14" s="34"/>
      <c r="J14" s="34"/>
      <c r="K14" s="7" t="s">
        <v>53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31.5" customHeight="1">
      <c r="A15" s="34"/>
      <c r="B15" s="34"/>
      <c r="C15" s="34"/>
      <c r="D15" s="34"/>
      <c r="E15" s="34"/>
      <c r="F15" s="34"/>
      <c r="G15" s="34"/>
      <c r="H15" s="34"/>
      <c r="J15" s="34"/>
      <c r="K15" s="7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2.25" customHeight="1">
      <c r="A16" s="34"/>
      <c r="B16" s="34"/>
      <c r="C16" s="34"/>
      <c r="D16" s="34" t="s">
        <v>10</v>
      </c>
      <c r="E16" s="34"/>
      <c r="F16" s="34"/>
      <c r="G16" s="34"/>
      <c r="H16" s="34"/>
      <c r="J16" s="34"/>
      <c r="K16" s="7" t="s">
        <v>50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ht="12.75">
      <c r="D17" s="45"/>
    </row>
  </sheetData>
  <sheetProtection/>
  <protectedRanges>
    <protectedRange sqref="K10" name="Диапазон1_3_1_1_3_11_1_1_3_1_1_2_1_3_1_2_1_1"/>
    <protectedRange sqref="K11" name="Диапазон1_3_1_1_3_11_1_1_3_1_1_2_1_3_2_3_6"/>
  </protectedRanges>
  <mergeCells count="24">
    <mergeCell ref="E8:E9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Z8:Z9"/>
    <mergeCell ref="G8:G9"/>
    <mergeCell ref="H8:H9"/>
    <mergeCell ref="I8:I9"/>
    <mergeCell ref="K8:K9"/>
    <mergeCell ref="O8:Q8"/>
    <mergeCell ref="R8:T8"/>
    <mergeCell ref="U8:U9"/>
    <mergeCell ref="V8:V9"/>
    <mergeCell ref="W8:W9"/>
    <mergeCell ref="X8:X9"/>
    <mergeCell ref="F8:F9"/>
    <mergeCell ref="L8:N8"/>
    <mergeCell ref="Y8:Y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90" zoomScaleNormal="60" zoomScaleSheetLayoutView="90" zoomScalePageLayoutView="0" workbookViewId="0" topLeftCell="A5">
      <selection activeCell="G14" sqref="G14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8.57421875" style="8" customWidth="1"/>
    <col min="6" max="6" width="5.28125" style="8" customWidth="1"/>
    <col min="7" max="7" width="33.28125" style="8" customWidth="1"/>
    <col min="8" max="8" width="8.421875" style="8" customWidth="1"/>
    <col min="9" max="9" width="19.421875" style="8" customWidth="1"/>
    <col min="10" max="10" width="1.8515625" style="8" hidden="1" customWidth="1"/>
    <col min="11" max="11" width="23.8515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hidden="1" customWidth="1"/>
    <col min="27" max="16384" width="9.140625" style="8" customWidth="1"/>
  </cols>
  <sheetData>
    <row r="1" spans="1:26" ht="72" customHeight="1">
      <c r="A1" s="324" t="s">
        <v>350</v>
      </c>
      <c r="B1" s="325"/>
      <c r="C1" s="325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</row>
    <row r="2" spans="1:26" s="9" customFormat="1" ht="15.75" customHeight="1">
      <c r="A2" s="327" t="s">
        <v>18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s="10" customFormat="1" ht="15.75" customHeight="1">
      <c r="A3" s="328" t="s">
        <v>30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s="11" customFormat="1" ht="21" customHeight="1">
      <c r="A4" s="329" t="s">
        <v>356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</row>
    <row r="5" spans="1:26" s="98" customFormat="1" ht="18.75" customHeight="1">
      <c r="A5" s="331" t="s">
        <v>361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</row>
    <row r="6" spans="1:26" ht="9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17" customFormat="1" ht="15" customHeight="1">
      <c r="A7" s="87" t="s">
        <v>68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 t="s">
        <v>69</v>
      </c>
      <c r="Z7" s="19"/>
    </row>
    <row r="8" spans="1:26" s="20" customFormat="1" ht="19.5" customHeight="1">
      <c r="A8" s="316" t="s">
        <v>29</v>
      </c>
      <c r="B8" s="315" t="s">
        <v>2</v>
      </c>
      <c r="C8" s="322" t="s">
        <v>13</v>
      </c>
      <c r="D8" s="319" t="s">
        <v>15</v>
      </c>
      <c r="E8" s="319" t="s">
        <v>3</v>
      </c>
      <c r="F8" s="316" t="s">
        <v>14</v>
      </c>
      <c r="G8" s="319" t="s">
        <v>16</v>
      </c>
      <c r="H8" s="319" t="s">
        <v>3</v>
      </c>
      <c r="I8" s="319" t="s">
        <v>4</v>
      </c>
      <c r="J8" s="57"/>
      <c r="K8" s="319" t="s">
        <v>6</v>
      </c>
      <c r="L8" s="317" t="s">
        <v>19</v>
      </c>
      <c r="M8" s="317"/>
      <c r="N8" s="317"/>
      <c r="O8" s="317" t="s">
        <v>20</v>
      </c>
      <c r="P8" s="317"/>
      <c r="Q8" s="317"/>
      <c r="R8" s="317" t="s">
        <v>47</v>
      </c>
      <c r="S8" s="317"/>
      <c r="T8" s="317"/>
      <c r="U8" s="320" t="s">
        <v>21</v>
      </c>
      <c r="V8" s="322" t="s">
        <v>22</v>
      </c>
      <c r="W8" s="316" t="s">
        <v>23</v>
      </c>
      <c r="X8" s="315" t="s">
        <v>24</v>
      </c>
      <c r="Y8" s="318" t="s">
        <v>25</v>
      </c>
      <c r="Z8" s="318" t="s">
        <v>26</v>
      </c>
    </row>
    <row r="9" spans="1:26" s="20" customFormat="1" ht="39.75" customHeight="1">
      <c r="A9" s="316"/>
      <c r="B9" s="315"/>
      <c r="C9" s="323"/>
      <c r="D9" s="319"/>
      <c r="E9" s="319"/>
      <c r="F9" s="316"/>
      <c r="G9" s="319"/>
      <c r="H9" s="319"/>
      <c r="I9" s="319"/>
      <c r="J9" s="57"/>
      <c r="K9" s="319"/>
      <c r="L9" s="21" t="s">
        <v>27</v>
      </c>
      <c r="M9" s="22" t="s">
        <v>28</v>
      </c>
      <c r="N9" s="23" t="s">
        <v>29</v>
      </c>
      <c r="O9" s="21" t="s">
        <v>27</v>
      </c>
      <c r="P9" s="22" t="s">
        <v>28</v>
      </c>
      <c r="Q9" s="23" t="s">
        <v>29</v>
      </c>
      <c r="R9" s="21" t="s">
        <v>27</v>
      </c>
      <c r="S9" s="22" t="s">
        <v>28</v>
      </c>
      <c r="T9" s="23" t="s">
        <v>29</v>
      </c>
      <c r="U9" s="321"/>
      <c r="V9" s="323"/>
      <c r="W9" s="316"/>
      <c r="X9" s="315"/>
      <c r="Y9" s="318"/>
      <c r="Z9" s="318"/>
    </row>
    <row r="10" spans="1:26" s="85" customFormat="1" ht="37.5" customHeight="1">
      <c r="A10" s="79">
        <f aca="true" t="shared" si="0" ref="A10:A19">RANK(Y10,Y$10:Y$19,0)</f>
        <v>1</v>
      </c>
      <c r="B10" s="24"/>
      <c r="C10" s="69"/>
      <c r="D10" s="78" t="s">
        <v>195</v>
      </c>
      <c r="E10" s="134" t="s">
        <v>196</v>
      </c>
      <c r="F10" s="135" t="s">
        <v>8</v>
      </c>
      <c r="G10" s="136" t="s">
        <v>376</v>
      </c>
      <c r="H10" s="97" t="s">
        <v>197</v>
      </c>
      <c r="I10" s="94" t="s">
        <v>198</v>
      </c>
      <c r="J10" s="182" t="s">
        <v>41</v>
      </c>
      <c r="K10" s="137" t="s">
        <v>190</v>
      </c>
      <c r="L10" s="80">
        <v>147.5</v>
      </c>
      <c r="M10" s="81">
        <f aca="true" t="shared" si="1" ref="M10:M19">L10/2.2-IF($U10=1,0.5,IF($U10=2,1.5,0))</f>
        <v>67.04545454545455</v>
      </c>
      <c r="N10" s="82">
        <f aca="true" t="shared" si="2" ref="N10:N19">RANK(M10,M$10:M$19,0)</f>
        <v>1</v>
      </c>
      <c r="O10" s="80">
        <v>142</v>
      </c>
      <c r="P10" s="81">
        <f aca="true" t="shared" si="3" ref="P10:P19">O10/2.2-IF($U10=1,0.5,IF($U10=2,1.5,0))</f>
        <v>64.54545454545455</v>
      </c>
      <c r="Q10" s="82">
        <f aca="true" t="shared" si="4" ref="Q10:Q19">RANK(P10,P$10:P$19,0)</f>
        <v>4</v>
      </c>
      <c r="R10" s="80">
        <v>137.5</v>
      </c>
      <c r="S10" s="81">
        <f aca="true" t="shared" si="5" ref="S10:S19">R10/2.2-IF($U10=1,0.5,IF($U10=2,1.5,0))</f>
        <v>62.49999999999999</v>
      </c>
      <c r="T10" s="82">
        <f aca="true" t="shared" si="6" ref="T10:T19">RANK(S10,S$10:S$19,0)</f>
        <v>5</v>
      </c>
      <c r="U10" s="83"/>
      <c r="V10" s="83"/>
      <c r="W10" s="80">
        <f aca="true" t="shared" si="7" ref="W10:W19">L10+O10+R10</f>
        <v>427</v>
      </c>
      <c r="X10" s="84"/>
      <c r="Y10" s="81">
        <f aca="true" t="shared" si="8" ref="Y10:Y19">ROUND(SUM(M10,P10,S10)/3,3)</f>
        <v>64.697</v>
      </c>
      <c r="Z10" s="267"/>
    </row>
    <row r="11" spans="1:26" s="85" customFormat="1" ht="37.5" customHeight="1">
      <c r="A11" s="79">
        <f t="shared" si="0"/>
        <v>2</v>
      </c>
      <c r="B11" s="24"/>
      <c r="C11" s="69"/>
      <c r="D11" s="77" t="s">
        <v>203</v>
      </c>
      <c r="E11" s="91" t="s">
        <v>204</v>
      </c>
      <c r="F11" s="145" t="s">
        <v>8</v>
      </c>
      <c r="G11" s="146" t="s">
        <v>249</v>
      </c>
      <c r="H11" s="93" t="s">
        <v>205</v>
      </c>
      <c r="I11" s="91" t="s">
        <v>115</v>
      </c>
      <c r="J11" s="91" t="s">
        <v>115</v>
      </c>
      <c r="K11" s="91" t="s">
        <v>180</v>
      </c>
      <c r="L11" s="80">
        <v>142</v>
      </c>
      <c r="M11" s="81">
        <f t="shared" si="1"/>
        <v>64.54545454545455</v>
      </c>
      <c r="N11" s="82">
        <f t="shared" si="2"/>
        <v>2</v>
      </c>
      <c r="O11" s="80">
        <v>138.5</v>
      </c>
      <c r="P11" s="81">
        <f t="shared" si="3"/>
        <v>62.954545454545446</v>
      </c>
      <c r="Q11" s="82">
        <f t="shared" si="4"/>
        <v>5</v>
      </c>
      <c r="R11" s="80">
        <v>140.5</v>
      </c>
      <c r="S11" s="81">
        <f t="shared" si="5"/>
        <v>63.86363636363636</v>
      </c>
      <c r="T11" s="82">
        <f t="shared" si="6"/>
        <v>1</v>
      </c>
      <c r="U11" s="83"/>
      <c r="V11" s="83"/>
      <c r="W11" s="80">
        <f t="shared" si="7"/>
        <v>421</v>
      </c>
      <c r="X11" s="84"/>
      <c r="Y11" s="81">
        <f t="shared" si="8"/>
        <v>63.788</v>
      </c>
      <c r="Z11" s="267"/>
    </row>
    <row r="12" spans="1:26" s="85" customFormat="1" ht="37.5" customHeight="1">
      <c r="A12" s="79">
        <f t="shared" si="0"/>
        <v>3</v>
      </c>
      <c r="B12" s="24"/>
      <c r="C12" s="69"/>
      <c r="D12" s="78" t="s">
        <v>176</v>
      </c>
      <c r="E12" s="134"/>
      <c r="F12" s="130" t="s">
        <v>8</v>
      </c>
      <c r="G12" s="204" t="s">
        <v>283</v>
      </c>
      <c r="H12" s="96" t="s">
        <v>148</v>
      </c>
      <c r="I12" s="90" t="s">
        <v>177</v>
      </c>
      <c r="J12" s="191" t="s">
        <v>41</v>
      </c>
      <c r="K12" s="145" t="s">
        <v>104</v>
      </c>
      <c r="L12" s="80">
        <v>137.5</v>
      </c>
      <c r="M12" s="81">
        <f t="shared" si="1"/>
        <v>62.49999999999999</v>
      </c>
      <c r="N12" s="82">
        <f t="shared" si="2"/>
        <v>5</v>
      </c>
      <c r="O12" s="80">
        <v>143.5</v>
      </c>
      <c r="P12" s="81">
        <f t="shared" si="3"/>
        <v>65.22727272727272</v>
      </c>
      <c r="Q12" s="82">
        <f t="shared" si="4"/>
        <v>1</v>
      </c>
      <c r="R12" s="80">
        <v>139.5</v>
      </c>
      <c r="S12" s="81">
        <f t="shared" si="5"/>
        <v>63.40909090909091</v>
      </c>
      <c r="T12" s="82">
        <f t="shared" si="6"/>
        <v>3</v>
      </c>
      <c r="U12" s="83"/>
      <c r="V12" s="83"/>
      <c r="W12" s="80">
        <f t="shared" si="7"/>
        <v>420.5</v>
      </c>
      <c r="X12" s="84"/>
      <c r="Y12" s="81">
        <f t="shared" si="8"/>
        <v>63.712</v>
      </c>
      <c r="Z12" s="267"/>
    </row>
    <row r="13" spans="1:26" s="85" customFormat="1" ht="37.5" customHeight="1">
      <c r="A13" s="79">
        <f t="shared" si="0"/>
        <v>4</v>
      </c>
      <c r="B13" s="24"/>
      <c r="C13" s="69"/>
      <c r="D13" s="177" t="s">
        <v>211</v>
      </c>
      <c r="E13" s="178"/>
      <c r="F13" s="135" t="s">
        <v>8</v>
      </c>
      <c r="G13" s="136" t="s">
        <v>282</v>
      </c>
      <c r="H13" s="97"/>
      <c r="I13" s="181" t="s">
        <v>114</v>
      </c>
      <c r="J13" s="171" t="s">
        <v>115</v>
      </c>
      <c r="K13" s="137" t="s">
        <v>116</v>
      </c>
      <c r="L13" s="80">
        <v>137</v>
      </c>
      <c r="M13" s="81">
        <f t="shared" si="1"/>
        <v>62.272727272727266</v>
      </c>
      <c r="N13" s="82">
        <f t="shared" si="2"/>
        <v>6</v>
      </c>
      <c r="O13" s="80">
        <v>142.5</v>
      </c>
      <c r="P13" s="81">
        <f t="shared" si="3"/>
        <v>64.77272727272727</v>
      </c>
      <c r="Q13" s="82">
        <f t="shared" si="4"/>
        <v>3</v>
      </c>
      <c r="R13" s="80">
        <v>140.5</v>
      </c>
      <c r="S13" s="81">
        <f t="shared" si="5"/>
        <v>63.86363636363636</v>
      </c>
      <c r="T13" s="82">
        <f t="shared" si="6"/>
        <v>1</v>
      </c>
      <c r="U13" s="83"/>
      <c r="V13" s="83"/>
      <c r="W13" s="80">
        <f t="shared" si="7"/>
        <v>420</v>
      </c>
      <c r="X13" s="84"/>
      <c r="Y13" s="81">
        <f t="shared" si="8"/>
        <v>63.636</v>
      </c>
      <c r="Z13" s="267"/>
    </row>
    <row r="14" spans="1:26" s="85" customFormat="1" ht="37.5" customHeight="1">
      <c r="A14" s="79">
        <f t="shared" si="0"/>
        <v>5</v>
      </c>
      <c r="B14" s="24"/>
      <c r="C14" s="69"/>
      <c r="D14" s="77" t="s">
        <v>179</v>
      </c>
      <c r="E14" s="91"/>
      <c r="F14" s="145" t="s">
        <v>8</v>
      </c>
      <c r="G14" s="146" t="s">
        <v>265</v>
      </c>
      <c r="H14" s="91" t="s">
        <v>263</v>
      </c>
      <c r="I14" s="145" t="s">
        <v>264</v>
      </c>
      <c r="J14" s="93" t="s">
        <v>155</v>
      </c>
      <c r="K14" s="91" t="s">
        <v>180</v>
      </c>
      <c r="L14" s="80">
        <v>140</v>
      </c>
      <c r="M14" s="81">
        <f t="shared" si="1"/>
        <v>63.63636363636363</v>
      </c>
      <c r="N14" s="82">
        <f t="shared" si="2"/>
        <v>3</v>
      </c>
      <c r="O14" s="80">
        <v>137.5</v>
      </c>
      <c r="P14" s="81">
        <f t="shared" si="3"/>
        <v>62.49999999999999</v>
      </c>
      <c r="Q14" s="82">
        <f t="shared" si="4"/>
        <v>7</v>
      </c>
      <c r="R14" s="80">
        <v>138.5</v>
      </c>
      <c r="S14" s="81">
        <f t="shared" si="5"/>
        <v>62.954545454545446</v>
      </c>
      <c r="T14" s="82">
        <f t="shared" si="6"/>
        <v>4</v>
      </c>
      <c r="U14" s="83"/>
      <c r="V14" s="83"/>
      <c r="W14" s="80">
        <f t="shared" si="7"/>
        <v>416</v>
      </c>
      <c r="X14" s="84"/>
      <c r="Y14" s="81">
        <f t="shared" si="8"/>
        <v>63.03</v>
      </c>
      <c r="Z14" s="267"/>
    </row>
    <row r="15" spans="1:26" s="85" customFormat="1" ht="37.5" customHeight="1">
      <c r="A15" s="79">
        <f t="shared" si="0"/>
        <v>6</v>
      </c>
      <c r="B15" s="24"/>
      <c r="C15" s="69"/>
      <c r="D15" s="177" t="s">
        <v>342</v>
      </c>
      <c r="E15" s="178"/>
      <c r="F15" s="135" t="s">
        <v>8</v>
      </c>
      <c r="G15" s="136" t="s">
        <v>343</v>
      </c>
      <c r="H15" s="97"/>
      <c r="I15" s="181" t="s">
        <v>237</v>
      </c>
      <c r="J15" s="94" t="s">
        <v>155</v>
      </c>
      <c r="K15" s="137" t="s">
        <v>116</v>
      </c>
      <c r="L15" s="80">
        <v>136.5</v>
      </c>
      <c r="M15" s="81">
        <f t="shared" si="1"/>
        <v>62.04545454545454</v>
      </c>
      <c r="N15" s="82">
        <f t="shared" si="2"/>
        <v>7</v>
      </c>
      <c r="O15" s="80">
        <v>143</v>
      </c>
      <c r="P15" s="81">
        <f t="shared" si="3"/>
        <v>65</v>
      </c>
      <c r="Q15" s="82">
        <f t="shared" si="4"/>
        <v>2</v>
      </c>
      <c r="R15" s="80">
        <v>131.5</v>
      </c>
      <c r="S15" s="81">
        <f t="shared" si="5"/>
        <v>59.772727272727266</v>
      </c>
      <c r="T15" s="82">
        <f t="shared" si="6"/>
        <v>10</v>
      </c>
      <c r="U15" s="83"/>
      <c r="V15" s="83"/>
      <c r="W15" s="80">
        <f t="shared" si="7"/>
        <v>411</v>
      </c>
      <c r="X15" s="84"/>
      <c r="Y15" s="81">
        <f t="shared" si="8"/>
        <v>62.273</v>
      </c>
      <c r="Z15" s="267"/>
    </row>
    <row r="16" spans="1:26" s="85" customFormat="1" ht="37.5" customHeight="1">
      <c r="A16" s="79">
        <f t="shared" si="0"/>
        <v>7</v>
      </c>
      <c r="B16" s="24"/>
      <c r="C16" s="69"/>
      <c r="D16" s="78" t="s">
        <v>112</v>
      </c>
      <c r="E16" s="134"/>
      <c r="F16" s="135" t="s">
        <v>8</v>
      </c>
      <c r="G16" s="202" t="s">
        <v>270</v>
      </c>
      <c r="H16" s="125" t="s">
        <v>181</v>
      </c>
      <c r="I16" s="181" t="s">
        <v>182</v>
      </c>
      <c r="J16" s="182" t="s">
        <v>115</v>
      </c>
      <c r="K16" s="137" t="s">
        <v>116</v>
      </c>
      <c r="L16" s="80">
        <v>138</v>
      </c>
      <c r="M16" s="81">
        <f t="shared" si="1"/>
        <v>62.72727272727272</v>
      </c>
      <c r="N16" s="82">
        <f t="shared" si="2"/>
        <v>4</v>
      </c>
      <c r="O16" s="80">
        <v>135</v>
      </c>
      <c r="P16" s="81">
        <f t="shared" si="3"/>
        <v>61.36363636363636</v>
      </c>
      <c r="Q16" s="82">
        <f t="shared" si="4"/>
        <v>9</v>
      </c>
      <c r="R16" s="80">
        <v>137</v>
      </c>
      <c r="S16" s="81">
        <f t="shared" si="5"/>
        <v>62.272727272727266</v>
      </c>
      <c r="T16" s="82">
        <f t="shared" si="6"/>
        <v>6</v>
      </c>
      <c r="U16" s="83"/>
      <c r="V16" s="83"/>
      <c r="W16" s="80">
        <f t="shared" si="7"/>
        <v>410</v>
      </c>
      <c r="X16" s="84"/>
      <c r="Y16" s="81">
        <f t="shared" si="8"/>
        <v>62.121</v>
      </c>
      <c r="Z16" s="267"/>
    </row>
    <row r="17" spans="1:26" s="85" customFormat="1" ht="37.5" customHeight="1">
      <c r="A17" s="79">
        <f t="shared" si="0"/>
        <v>8</v>
      </c>
      <c r="B17" s="24"/>
      <c r="C17" s="69"/>
      <c r="D17" s="146" t="s">
        <v>362</v>
      </c>
      <c r="E17" s="198"/>
      <c r="F17" s="130" t="s">
        <v>8</v>
      </c>
      <c r="G17" s="199" t="s">
        <v>262</v>
      </c>
      <c r="H17" s="190" t="s">
        <v>175</v>
      </c>
      <c r="I17" s="126" t="s">
        <v>155</v>
      </c>
      <c r="J17" s="126" t="s">
        <v>155</v>
      </c>
      <c r="K17" s="91" t="s">
        <v>180</v>
      </c>
      <c r="L17" s="80">
        <v>135</v>
      </c>
      <c r="M17" s="81">
        <f t="shared" si="1"/>
        <v>61.36363636363636</v>
      </c>
      <c r="N17" s="82">
        <f t="shared" si="2"/>
        <v>8</v>
      </c>
      <c r="O17" s="80">
        <v>138.5</v>
      </c>
      <c r="P17" s="81">
        <f t="shared" si="3"/>
        <v>62.954545454545446</v>
      </c>
      <c r="Q17" s="82">
        <f t="shared" si="4"/>
        <v>5</v>
      </c>
      <c r="R17" s="80">
        <v>135</v>
      </c>
      <c r="S17" s="81">
        <f t="shared" si="5"/>
        <v>61.36363636363636</v>
      </c>
      <c r="T17" s="82">
        <f t="shared" si="6"/>
        <v>8</v>
      </c>
      <c r="U17" s="83"/>
      <c r="V17" s="83"/>
      <c r="W17" s="80">
        <f t="shared" si="7"/>
        <v>408.5</v>
      </c>
      <c r="X17" s="84"/>
      <c r="Y17" s="81">
        <f t="shared" si="8"/>
        <v>61.894</v>
      </c>
      <c r="Z17" s="267"/>
    </row>
    <row r="18" spans="1:26" s="85" customFormat="1" ht="37.5" customHeight="1">
      <c r="A18" s="79">
        <f t="shared" si="0"/>
        <v>9</v>
      </c>
      <c r="B18" s="24"/>
      <c r="C18" s="69"/>
      <c r="D18" s="158" t="s">
        <v>65</v>
      </c>
      <c r="E18" s="159" t="s">
        <v>60</v>
      </c>
      <c r="F18" s="160" t="s">
        <v>8</v>
      </c>
      <c r="G18" s="161" t="s">
        <v>316</v>
      </c>
      <c r="H18" s="168" t="s">
        <v>62</v>
      </c>
      <c r="I18" s="183" t="s">
        <v>189</v>
      </c>
      <c r="J18" s="163" t="s">
        <v>41</v>
      </c>
      <c r="K18" s="162" t="s">
        <v>190</v>
      </c>
      <c r="L18" s="80">
        <v>133</v>
      </c>
      <c r="M18" s="81">
        <f t="shared" si="1"/>
        <v>60.454545454545446</v>
      </c>
      <c r="N18" s="82">
        <f t="shared" si="2"/>
        <v>10</v>
      </c>
      <c r="O18" s="80">
        <v>137.5</v>
      </c>
      <c r="P18" s="81">
        <f t="shared" si="3"/>
        <v>62.49999999999999</v>
      </c>
      <c r="Q18" s="82">
        <f t="shared" si="4"/>
        <v>7</v>
      </c>
      <c r="R18" s="80">
        <v>135.5</v>
      </c>
      <c r="S18" s="81">
        <f t="shared" si="5"/>
        <v>61.590909090909086</v>
      </c>
      <c r="T18" s="82">
        <f t="shared" si="6"/>
        <v>7</v>
      </c>
      <c r="U18" s="83"/>
      <c r="V18" s="83"/>
      <c r="W18" s="80">
        <f t="shared" si="7"/>
        <v>406</v>
      </c>
      <c r="X18" s="84"/>
      <c r="Y18" s="81">
        <f t="shared" si="8"/>
        <v>61.515</v>
      </c>
      <c r="Z18" s="267"/>
    </row>
    <row r="19" spans="1:26" s="268" customFormat="1" ht="37.5" customHeight="1">
      <c r="A19" s="79">
        <f t="shared" si="0"/>
        <v>10</v>
      </c>
      <c r="B19" s="24"/>
      <c r="C19" s="69"/>
      <c r="D19" s="156" t="s">
        <v>228</v>
      </c>
      <c r="E19" s="269"/>
      <c r="F19" s="155" t="s">
        <v>8</v>
      </c>
      <c r="G19" s="156" t="s">
        <v>330</v>
      </c>
      <c r="H19" s="157" t="s">
        <v>327</v>
      </c>
      <c r="I19" s="154" t="s">
        <v>329</v>
      </c>
      <c r="J19" s="154" t="s">
        <v>115</v>
      </c>
      <c r="K19" s="270" t="s">
        <v>259</v>
      </c>
      <c r="L19" s="80">
        <v>135</v>
      </c>
      <c r="M19" s="81">
        <f t="shared" si="1"/>
        <v>61.36363636363636</v>
      </c>
      <c r="N19" s="82">
        <f t="shared" si="2"/>
        <v>8</v>
      </c>
      <c r="O19" s="80">
        <v>132</v>
      </c>
      <c r="P19" s="81">
        <f t="shared" si="3"/>
        <v>59.99999999999999</v>
      </c>
      <c r="Q19" s="82">
        <f t="shared" si="4"/>
        <v>10</v>
      </c>
      <c r="R19" s="80">
        <v>132.5</v>
      </c>
      <c r="S19" s="81">
        <f t="shared" si="5"/>
        <v>60.22727272727272</v>
      </c>
      <c r="T19" s="82">
        <f t="shared" si="6"/>
        <v>9</v>
      </c>
      <c r="U19" s="83"/>
      <c r="V19" s="83"/>
      <c r="W19" s="80">
        <f t="shared" si="7"/>
        <v>399.5</v>
      </c>
      <c r="X19" s="84"/>
      <c r="Y19" s="81">
        <f t="shared" si="8"/>
        <v>60.53</v>
      </c>
      <c r="Z19" s="267"/>
    </row>
    <row r="20" spans="1:26" s="25" customFormat="1" ht="32.25" customHeight="1">
      <c r="A20" s="26"/>
      <c r="B20" s="27"/>
      <c r="C20" s="28"/>
      <c r="D20" s="42"/>
      <c r="E20" s="3"/>
      <c r="F20" s="4"/>
      <c r="G20" s="5"/>
      <c r="H20" s="43"/>
      <c r="I20" s="44"/>
      <c r="J20" s="4"/>
      <c r="K20" s="6"/>
      <c r="L20" s="29"/>
      <c r="M20" s="30"/>
      <c r="N20" s="31"/>
      <c r="O20" s="29"/>
      <c r="P20" s="30"/>
      <c r="Q20" s="31"/>
      <c r="R20" s="29"/>
      <c r="S20" s="30"/>
      <c r="T20" s="31"/>
      <c r="U20" s="31"/>
      <c r="V20" s="31"/>
      <c r="W20" s="29"/>
      <c r="X20" s="32"/>
      <c r="Y20" s="30"/>
      <c r="Z20" s="33"/>
    </row>
    <row r="21" spans="1:26" ht="32.25" customHeight="1">
      <c r="A21" s="34"/>
      <c r="B21" s="34"/>
      <c r="C21" s="34"/>
      <c r="D21" s="34" t="s">
        <v>17</v>
      </c>
      <c r="E21" s="34"/>
      <c r="F21" s="34"/>
      <c r="G21" s="34"/>
      <c r="H21" s="34"/>
      <c r="J21" s="34"/>
      <c r="K21" s="7" t="s">
        <v>53</v>
      </c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12" customHeight="1">
      <c r="A22" s="34"/>
      <c r="B22" s="34"/>
      <c r="C22" s="34"/>
      <c r="D22" s="34"/>
      <c r="E22" s="34"/>
      <c r="F22" s="34"/>
      <c r="G22" s="34"/>
      <c r="H22" s="34"/>
      <c r="J22" s="34"/>
      <c r="K22" s="7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32.25" customHeight="1">
      <c r="A23" s="34"/>
      <c r="B23" s="34"/>
      <c r="C23" s="34"/>
      <c r="D23" s="34" t="s">
        <v>10</v>
      </c>
      <c r="E23" s="34"/>
      <c r="F23" s="34"/>
      <c r="G23" s="34"/>
      <c r="H23" s="34"/>
      <c r="J23" s="34"/>
      <c r="K23" s="7" t="s">
        <v>50</v>
      </c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ht="12.75">
      <c r="D24" s="45"/>
    </row>
  </sheetData>
  <sheetProtection/>
  <protectedRanges>
    <protectedRange sqref="K12" name="Диапазон1_3_1_1_3_11_1_1_3_1_1_2_1_3_3_1_1_5"/>
    <protectedRange sqref="K13" name="Диапазон1_3_1_1_3_11_1_1_3_1_3_1_1_1_1_3_2_1_1_6_1_1"/>
    <protectedRange sqref="K19" name="Диапазон1_3_1_1_3_11_1_1_3_1_1_2_1_1_1_2_1_1_1"/>
  </protectedRanges>
  <mergeCells count="24"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  <mergeCell ref="E8:E9"/>
    <mergeCell ref="F8:F9"/>
    <mergeCell ref="G8:G9"/>
    <mergeCell ref="H8:H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90" zoomScaleSheetLayoutView="90" zoomScalePageLayoutView="0" workbookViewId="0" topLeftCell="A1">
      <selection activeCell="R13" sqref="R13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8.28125" style="8" customWidth="1"/>
    <col min="6" max="6" width="4.8515625" style="8" customWidth="1"/>
    <col min="7" max="7" width="34.8515625" style="8" customWidth="1"/>
    <col min="8" max="8" width="8.7109375" style="8" customWidth="1"/>
    <col min="9" max="9" width="18.421875" style="8" customWidth="1"/>
    <col min="10" max="10" width="12.7109375" style="8" hidden="1" customWidth="1"/>
    <col min="11" max="11" width="22.5742187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hidden="1" customWidth="1"/>
    <col min="27" max="16384" width="9.140625" style="8" customWidth="1"/>
  </cols>
  <sheetData>
    <row r="1" spans="1:26" ht="90.75" customHeight="1">
      <c r="A1" s="325" t="s">
        <v>349</v>
      </c>
      <c r="B1" s="325"/>
      <c r="C1" s="325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</row>
    <row r="2" spans="1:26" s="9" customFormat="1" ht="15.75" customHeight="1">
      <c r="A2" s="327" t="s">
        <v>18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s="10" customFormat="1" ht="15.75" customHeight="1">
      <c r="A3" s="328" t="s">
        <v>30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s="11" customFormat="1" ht="21" customHeight="1">
      <c r="A4" s="329" t="s">
        <v>326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</row>
    <row r="5" spans="1:26" s="98" customFormat="1" ht="18.75" customHeight="1">
      <c r="A5" s="331" t="s">
        <v>363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</row>
    <row r="6" spans="1:26" ht="5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17" customFormat="1" ht="15" customHeight="1">
      <c r="A7" s="87" t="s">
        <v>68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 t="s">
        <v>69</v>
      </c>
      <c r="Z7" s="19"/>
    </row>
    <row r="8" spans="1:26" s="20" customFormat="1" ht="19.5" customHeight="1">
      <c r="A8" s="316" t="s">
        <v>29</v>
      </c>
      <c r="B8" s="315" t="s">
        <v>2</v>
      </c>
      <c r="C8" s="322" t="s">
        <v>13</v>
      </c>
      <c r="D8" s="319" t="s">
        <v>15</v>
      </c>
      <c r="E8" s="319" t="s">
        <v>3</v>
      </c>
      <c r="F8" s="316" t="s">
        <v>14</v>
      </c>
      <c r="G8" s="319" t="s">
        <v>16</v>
      </c>
      <c r="H8" s="319" t="s">
        <v>3</v>
      </c>
      <c r="I8" s="319" t="s">
        <v>4</v>
      </c>
      <c r="J8" s="57"/>
      <c r="K8" s="319" t="s">
        <v>6</v>
      </c>
      <c r="L8" s="317" t="s">
        <v>19</v>
      </c>
      <c r="M8" s="317"/>
      <c r="N8" s="317"/>
      <c r="O8" s="317" t="s">
        <v>20</v>
      </c>
      <c r="P8" s="317"/>
      <c r="Q8" s="317"/>
      <c r="R8" s="317" t="s">
        <v>47</v>
      </c>
      <c r="S8" s="317"/>
      <c r="T8" s="317"/>
      <c r="U8" s="320" t="s">
        <v>21</v>
      </c>
      <c r="V8" s="322" t="s">
        <v>22</v>
      </c>
      <c r="W8" s="316" t="s">
        <v>23</v>
      </c>
      <c r="X8" s="315" t="s">
        <v>24</v>
      </c>
      <c r="Y8" s="318" t="s">
        <v>25</v>
      </c>
      <c r="Z8" s="332" t="s">
        <v>26</v>
      </c>
    </row>
    <row r="9" spans="1:26" s="20" customFormat="1" ht="39.75" customHeight="1">
      <c r="A9" s="316"/>
      <c r="B9" s="315"/>
      <c r="C9" s="323"/>
      <c r="D9" s="319"/>
      <c r="E9" s="319"/>
      <c r="F9" s="316"/>
      <c r="G9" s="319"/>
      <c r="H9" s="319"/>
      <c r="I9" s="319"/>
      <c r="J9" s="57"/>
      <c r="K9" s="319"/>
      <c r="L9" s="21" t="s">
        <v>27</v>
      </c>
      <c r="M9" s="22" t="s">
        <v>28</v>
      </c>
      <c r="N9" s="23" t="s">
        <v>29</v>
      </c>
      <c r="O9" s="21" t="s">
        <v>27</v>
      </c>
      <c r="P9" s="22" t="s">
        <v>28</v>
      </c>
      <c r="Q9" s="23" t="s">
        <v>29</v>
      </c>
      <c r="R9" s="21" t="s">
        <v>27</v>
      </c>
      <c r="S9" s="22" t="s">
        <v>28</v>
      </c>
      <c r="T9" s="23" t="s">
        <v>29</v>
      </c>
      <c r="U9" s="321"/>
      <c r="V9" s="323"/>
      <c r="W9" s="316"/>
      <c r="X9" s="315"/>
      <c r="Y9" s="318"/>
      <c r="Z9" s="333"/>
    </row>
    <row r="10" spans="1:26" s="85" customFormat="1" ht="42.75" customHeight="1">
      <c r="A10" s="79">
        <f>RANK(Y10,Y$10:Y$11,0)</f>
        <v>1</v>
      </c>
      <c r="B10" s="24"/>
      <c r="C10" s="69"/>
      <c r="D10" s="78" t="s">
        <v>112</v>
      </c>
      <c r="E10" s="134"/>
      <c r="F10" s="135" t="s">
        <v>8</v>
      </c>
      <c r="G10" s="136" t="s">
        <v>344</v>
      </c>
      <c r="H10" s="97" t="s">
        <v>113</v>
      </c>
      <c r="I10" s="181" t="s">
        <v>114</v>
      </c>
      <c r="J10" s="182" t="s">
        <v>115</v>
      </c>
      <c r="K10" s="137" t="s">
        <v>116</v>
      </c>
      <c r="L10" s="80">
        <v>204.5</v>
      </c>
      <c r="M10" s="81">
        <f>L10/3.1-IF($U10=1,0.5,IF($U10=2,1.5,0))</f>
        <v>65.96774193548387</v>
      </c>
      <c r="N10" s="82">
        <f>RANK(M10,M$10:M$11,0)</f>
        <v>1</v>
      </c>
      <c r="O10" s="80">
        <v>207</v>
      </c>
      <c r="P10" s="81">
        <f>O10/3.1-IF($U10=1,0.5,IF($U10=2,1.5,0))</f>
        <v>66.77419354838709</v>
      </c>
      <c r="Q10" s="82">
        <f>RANK(P10,P$10:P$11,0)</f>
        <v>1</v>
      </c>
      <c r="R10" s="80">
        <v>200.5</v>
      </c>
      <c r="S10" s="81">
        <f>R10/3.1-IF($U10=1,0.5,IF($U10=2,1.5,0))</f>
        <v>64.6774193548387</v>
      </c>
      <c r="T10" s="82">
        <f>RANK(S10,S$10:S$11,0)</f>
        <v>1</v>
      </c>
      <c r="U10" s="83"/>
      <c r="V10" s="83"/>
      <c r="W10" s="80">
        <f>L10+O10+R10</f>
        <v>612</v>
      </c>
      <c r="X10" s="84"/>
      <c r="Y10" s="81">
        <f>ROUND(SUM(M10,P10,S10)/3,3)</f>
        <v>65.806</v>
      </c>
      <c r="Z10" s="267" t="s">
        <v>45</v>
      </c>
    </row>
    <row r="11" spans="1:26" s="85" customFormat="1" ht="42.75" customHeight="1">
      <c r="A11" s="79">
        <f>RANK(Y11,Y$10:Y$11,0)</f>
        <v>2</v>
      </c>
      <c r="B11" s="24"/>
      <c r="C11" s="69"/>
      <c r="D11" s="188" t="s">
        <v>100</v>
      </c>
      <c r="E11" s="125" t="s">
        <v>101</v>
      </c>
      <c r="F11" s="95" t="s">
        <v>8</v>
      </c>
      <c r="G11" s="146" t="s">
        <v>284</v>
      </c>
      <c r="H11" s="213" t="s">
        <v>102</v>
      </c>
      <c r="I11" s="126" t="s">
        <v>103</v>
      </c>
      <c r="J11" s="182" t="s">
        <v>115</v>
      </c>
      <c r="K11" s="128" t="s">
        <v>256</v>
      </c>
      <c r="L11" s="80">
        <v>197.5</v>
      </c>
      <c r="M11" s="81">
        <f>L11/3.1-IF($U11=1,0.5,IF($U11=2,1.5,0))</f>
        <v>63.70967741935484</v>
      </c>
      <c r="N11" s="82">
        <f>RANK(M11,M$10:M$11,0)</f>
        <v>2</v>
      </c>
      <c r="O11" s="80">
        <v>196.5</v>
      </c>
      <c r="P11" s="81">
        <f>O11/3.1-IF($U11=1,0.5,IF($U11=2,1.5,0))</f>
        <v>63.387096774193544</v>
      </c>
      <c r="Q11" s="82">
        <f>RANK(P11,P$10:P$11,0)</f>
        <v>2</v>
      </c>
      <c r="R11" s="80">
        <v>197</v>
      </c>
      <c r="S11" s="81">
        <f>R11/3.1-IF($U11=1,0.5,IF($U11=2,1.5,0))</f>
        <v>63.54838709677419</v>
      </c>
      <c r="T11" s="82">
        <f>RANK(S11,S$10:S$11,0)</f>
        <v>2</v>
      </c>
      <c r="U11" s="83"/>
      <c r="V11" s="83"/>
      <c r="W11" s="80">
        <f>L11+O11+R11</f>
        <v>591</v>
      </c>
      <c r="X11" s="84"/>
      <c r="Y11" s="81">
        <f>ROUND(SUM(M11,P11,S11)/3,3)</f>
        <v>63.548</v>
      </c>
      <c r="Z11" s="267" t="s">
        <v>45</v>
      </c>
    </row>
    <row r="12" spans="1:26" s="25" customFormat="1" ht="38.25" customHeight="1">
      <c r="A12" s="26"/>
      <c r="B12" s="27"/>
      <c r="C12" s="28"/>
      <c r="D12" s="42"/>
      <c r="E12" s="3"/>
      <c r="F12" s="4"/>
      <c r="G12" s="5"/>
      <c r="H12" s="43"/>
      <c r="I12" s="44"/>
      <c r="J12" s="4"/>
      <c r="K12" s="6"/>
      <c r="L12" s="29"/>
      <c r="M12" s="30"/>
      <c r="N12" s="31"/>
      <c r="O12" s="29"/>
      <c r="P12" s="30"/>
      <c r="Q12" s="31"/>
      <c r="R12" s="29"/>
      <c r="S12" s="30"/>
      <c r="T12" s="31"/>
      <c r="U12" s="31"/>
      <c r="V12" s="31"/>
      <c r="W12" s="29"/>
      <c r="X12" s="32"/>
      <c r="Y12" s="30"/>
      <c r="Z12" s="33"/>
    </row>
    <row r="13" spans="1:26" ht="31.5" customHeight="1">
      <c r="A13" s="34"/>
      <c r="B13" s="34"/>
      <c r="C13" s="34"/>
      <c r="D13" s="34" t="s">
        <v>17</v>
      </c>
      <c r="E13" s="34"/>
      <c r="F13" s="34"/>
      <c r="G13" s="34"/>
      <c r="H13" s="34"/>
      <c r="J13" s="34"/>
      <c r="K13" s="7" t="s">
        <v>53</v>
      </c>
      <c r="L13" s="35"/>
      <c r="M13" s="36"/>
      <c r="N13" s="34"/>
      <c r="O13" s="37"/>
      <c r="P13" s="38"/>
      <c r="Q13" s="34"/>
      <c r="R13" s="37"/>
      <c r="S13" s="38"/>
      <c r="T13" s="34"/>
      <c r="U13" s="34"/>
      <c r="V13" s="34"/>
      <c r="W13" s="34"/>
      <c r="X13" s="34"/>
      <c r="Y13" s="38"/>
      <c r="Z13" s="34"/>
    </row>
    <row r="14" spans="1:26" ht="31.5" customHeight="1">
      <c r="A14" s="34"/>
      <c r="B14" s="34"/>
      <c r="C14" s="34"/>
      <c r="D14" s="34"/>
      <c r="E14" s="34"/>
      <c r="F14" s="34"/>
      <c r="G14" s="34"/>
      <c r="H14" s="34"/>
      <c r="J14" s="34"/>
      <c r="K14" s="7"/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31.5" customHeight="1">
      <c r="A15" s="34"/>
      <c r="B15" s="34"/>
      <c r="C15" s="34"/>
      <c r="D15" s="34" t="s">
        <v>10</v>
      </c>
      <c r="E15" s="34"/>
      <c r="F15" s="34"/>
      <c r="G15" s="34"/>
      <c r="H15" s="34"/>
      <c r="J15" s="34"/>
      <c r="K15" s="7" t="s">
        <v>50</v>
      </c>
      <c r="L15" s="35"/>
      <c r="M15" s="39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</sheetData>
  <sheetProtection/>
  <protectedRanges>
    <protectedRange sqref="K11" name="Диапазон1_3_1_1_3_11_1_1_3_1_1_2_1_3_1_2_1"/>
  </protectedRanges>
  <mergeCells count="24">
    <mergeCell ref="W8:W9"/>
    <mergeCell ref="X8:X9"/>
    <mergeCell ref="O8:Q8"/>
    <mergeCell ref="R8:T8"/>
    <mergeCell ref="U8:U9"/>
    <mergeCell ref="V8:V9"/>
    <mergeCell ref="K8:K9"/>
    <mergeCell ref="L8:N8"/>
    <mergeCell ref="F8:F9"/>
    <mergeCell ref="G8:G9"/>
    <mergeCell ref="A1:Z1"/>
    <mergeCell ref="A2:Z2"/>
    <mergeCell ref="A3:Z3"/>
    <mergeCell ref="A4:Z4"/>
    <mergeCell ref="A5:Z5"/>
    <mergeCell ref="A8:A9"/>
    <mergeCell ref="B8:B9"/>
    <mergeCell ref="C8:C9"/>
    <mergeCell ref="H8:H9"/>
    <mergeCell ref="I8:I9"/>
    <mergeCell ref="Y8:Y9"/>
    <mergeCell ref="Z8:Z9"/>
    <mergeCell ref="D8:D9"/>
    <mergeCell ref="E8:E9"/>
  </mergeCells>
  <printOptions/>
  <pageMargins left="0.3" right="0.15748031496062992" top="0.42" bottom="0.15748031496062992" header="0.2362204724409449" footer="0.15748031496062992"/>
  <pageSetup fitToHeight="0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90" zoomScaleSheetLayoutView="90" zoomScalePageLayoutView="0" workbookViewId="0" topLeftCell="A1">
      <selection activeCell="A10" sqref="A10:Z10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9.00390625" style="8" customWidth="1"/>
    <col min="9" max="9" width="15.140625" style="8" customWidth="1"/>
    <col min="10" max="10" width="15.140625" style="8" hidden="1" customWidth="1"/>
    <col min="11" max="11" width="15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hidden="1" customWidth="1"/>
    <col min="27" max="16384" width="9.140625" style="8" customWidth="1"/>
  </cols>
  <sheetData>
    <row r="1" spans="1:26" ht="90" customHeight="1">
      <c r="A1" s="324" t="s">
        <v>350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s="9" customFormat="1" ht="15.75" customHeight="1">
      <c r="A2" s="327" t="s">
        <v>18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s="10" customFormat="1" ht="15.75" customHeight="1">
      <c r="A3" s="328" t="s">
        <v>30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s="11" customFormat="1" ht="21" customHeight="1">
      <c r="A4" s="329" t="s">
        <v>67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</row>
    <row r="5" spans="1:26" s="98" customFormat="1" ht="18.75" customHeight="1">
      <c r="A5" s="331" t="s">
        <v>363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</row>
    <row r="6" spans="1:26" ht="3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17" customFormat="1" ht="15" customHeight="1">
      <c r="A7" s="87" t="s">
        <v>68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 t="s">
        <v>69</v>
      </c>
      <c r="Z7" s="19"/>
    </row>
    <row r="8" spans="1:26" s="20" customFormat="1" ht="19.5" customHeight="1">
      <c r="A8" s="316" t="s">
        <v>29</v>
      </c>
      <c r="B8" s="315" t="s">
        <v>2</v>
      </c>
      <c r="C8" s="322" t="s">
        <v>13</v>
      </c>
      <c r="D8" s="319" t="s">
        <v>15</v>
      </c>
      <c r="E8" s="319" t="s">
        <v>3</v>
      </c>
      <c r="F8" s="316" t="s">
        <v>14</v>
      </c>
      <c r="G8" s="319" t="s">
        <v>16</v>
      </c>
      <c r="H8" s="319" t="s">
        <v>3</v>
      </c>
      <c r="I8" s="319" t="s">
        <v>4</v>
      </c>
      <c r="J8" s="57"/>
      <c r="K8" s="319" t="s">
        <v>6</v>
      </c>
      <c r="L8" s="317" t="s">
        <v>19</v>
      </c>
      <c r="M8" s="317"/>
      <c r="N8" s="317"/>
      <c r="O8" s="317" t="s">
        <v>20</v>
      </c>
      <c r="P8" s="317"/>
      <c r="Q8" s="317"/>
      <c r="R8" s="317" t="s">
        <v>47</v>
      </c>
      <c r="S8" s="317"/>
      <c r="T8" s="317"/>
      <c r="U8" s="320" t="s">
        <v>21</v>
      </c>
      <c r="V8" s="322" t="s">
        <v>22</v>
      </c>
      <c r="W8" s="316" t="s">
        <v>23</v>
      </c>
      <c r="X8" s="315" t="s">
        <v>52</v>
      </c>
      <c r="Y8" s="318" t="s">
        <v>25</v>
      </c>
      <c r="Z8" s="318" t="s">
        <v>26</v>
      </c>
    </row>
    <row r="9" spans="1:26" s="20" customFormat="1" ht="39.75" customHeight="1">
      <c r="A9" s="316"/>
      <c r="B9" s="315"/>
      <c r="C9" s="323"/>
      <c r="D9" s="319"/>
      <c r="E9" s="319"/>
      <c r="F9" s="316"/>
      <c r="G9" s="319"/>
      <c r="H9" s="319"/>
      <c r="I9" s="319"/>
      <c r="J9" s="57"/>
      <c r="K9" s="319"/>
      <c r="L9" s="21" t="s">
        <v>27</v>
      </c>
      <c r="M9" s="22" t="s">
        <v>28</v>
      </c>
      <c r="N9" s="23" t="s">
        <v>29</v>
      </c>
      <c r="O9" s="21" t="s">
        <v>27</v>
      </c>
      <c r="P9" s="22" t="s">
        <v>28</v>
      </c>
      <c r="Q9" s="23" t="s">
        <v>29</v>
      </c>
      <c r="R9" s="21" t="s">
        <v>27</v>
      </c>
      <c r="S9" s="22" t="s">
        <v>28</v>
      </c>
      <c r="T9" s="23" t="s">
        <v>29</v>
      </c>
      <c r="U9" s="321"/>
      <c r="V9" s="323"/>
      <c r="W9" s="316"/>
      <c r="X9" s="315"/>
      <c r="Y9" s="318"/>
      <c r="Z9" s="318"/>
    </row>
    <row r="10" spans="1:26" s="25" customFormat="1" ht="40.5" customHeight="1">
      <c r="A10" s="334" t="s">
        <v>66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06"/>
    </row>
    <row r="11" spans="1:26" s="25" customFormat="1" ht="40.5" customHeight="1">
      <c r="A11" s="271">
        <f>RANK(Y11,Y$11:Y$11,0)</f>
        <v>1</v>
      </c>
      <c r="B11" s="24"/>
      <c r="C11" s="69"/>
      <c r="D11" s="188" t="s">
        <v>86</v>
      </c>
      <c r="E11" s="125" t="s">
        <v>87</v>
      </c>
      <c r="F11" s="92" t="s">
        <v>9</v>
      </c>
      <c r="G11" s="189" t="s">
        <v>255</v>
      </c>
      <c r="H11" s="190" t="s">
        <v>88</v>
      </c>
      <c r="I11" s="126" t="s">
        <v>252</v>
      </c>
      <c r="J11" s="191" t="s">
        <v>253</v>
      </c>
      <c r="K11" s="128" t="s">
        <v>254</v>
      </c>
      <c r="L11" s="80">
        <v>189.5</v>
      </c>
      <c r="M11" s="81">
        <f>L11/3-IF($U11=1,0.5,IF($U11=2,1.5,0))</f>
        <v>63.166666666666664</v>
      </c>
      <c r="N11" s="82">
        <f>RANK(M11,M$11:M$11,0)</f>
        <v>1</v>
      </c>
      <c r="O11" s="80">
        <v>188</v>
      </c>
      <c r="P11" s="81">
        <f>O11/3-IF($U11=1,0.5,IF($U11=2,1.5,0))</f>
        <v>62.666666666666664</v>
      </c>
      <c r="Q11" s="82">
        <f>RANK(P11,P$11:P$11,0)</f>
        <v>1</v>
      </c>
      <c r="R11" s="80">
        <v>188</v>
      </c>
      <c r="S11" s="81">
        <f>R11/3-IF($U11=1,0.5,IF($U11=2,1.5,0))</f>
        <v>62.666666666666664</v>
      </c>
      <c r="T11" s="82">
        <f>RANK(S11,S$11:S$11,0)</f>
        <v>1</v>
      </c>
      <c r="U11" s="83"/>
      <c r="V11" s="83"/>
      <c r="W11" s="80">
        <f>L11+O11+R11</f>
        <v>565.5</v>
      </c>
      <c r="X11" s="84"/>
      <c r="Y11" s="81">
        <f>ROUND(SUM(M11,P11,S11)/3,3)</f>
        <v>62.833</v>
      </c>
      <c r="Z11" s="272" t="s">
        <v>45</v>
      </c>
    </row>
    <row r="12" spans="1:26" s="85" customFormat="1" ht="40.5" customHeight="1">
      <c r="A12" s="334" t="s">
        <v>325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06"/>
    </row>
    <row r="13" spans="1:26" s="85" customFormat="1" ht="40.5" customHeight="1">
      <c r="A13" s="271">
        <f>RANK(Y13,Y$13:Y$17,0)</f>
        <v>1</v>
      </c>
      <c r="B13" s="24"/>
      <c r="C13" s="69"/>
      <c r="D13" s="77" t="s">
        <v>105</v>
      </c>
      <c r="E13" s="91" t="s">
        <v>106</v>
      </c>
      <c r="F13" s="145" t="s">
        <v>8</v>
      </c>
      <c r="G13" s="146" t="s">
        <v>251</v>
      </c>
      <c r="H13" s="91" t="s">
        <v>107</v>
      </c>
      <c r="I13" s="145" t="s">
        <v>250</v>
      </c>
      <c r="J13" s="93" t="s">
        <v>108</v>
      </c>
      <c r="K13" s="91" t="s">
        <v>109</v>
      </c>
      <c r="L13" s="80">
        <v>198</v>
      </c>
      <c r="M13" s="81">
        <f>L13/3-IF($U13=1,0.5,IF($U13=2,1.5,0))</f>
        <v>66</v>
      </c>
      <c r="N13" s="82">
        <f>RANK(M13,M$13:M$17,0)</f>
        <v>1</v>
      </c>
      <c r="O13" s="80">
        <v>197.5</v>
      </c>
      <c r="P13" s="81">
        <f>O13/3-IF($U13=1,0.5,IF($U13=2,1.5,0))</f>
        <v>65.83333333333333</v>
      </c>
      <c r="Q13" s="82">
        <f>RANK(P13,P$13:P$17,0)</f>
        <v>1</v>
      </c>
      <c r="R13" s="80">
        <v>195.5</v>
      </c>
      <c r="S13" s="81">
        <f>R13/3-IF($U13=1,0.5,IF($U13=2,1.5,0))</f>
        <v>65.16666666666667</v>
      </c>
      <c r="T13" s="82">
        <f>RANK(S13,S$13:S$17,0)</f>
        <v>1</v>
      </c>
      <c r="U13" s="83"/>
      <c r="V13" s="83"/>
      <c r="W13" s="80">
        <f>L13+O13+R13</f>
        <v>591</v>
      </c>
      <c r="X13" s="84"/>
      <c r="Y13" s="81">
        <f>ROUND(SUM(M13,P13,S13)/3,3)</f>
        <v>65.667</v>
      </c>
      <c r="Z13" s="272" t="s">
        <v>45</v>
      </c>
    </row>
    <row r="14" spans="1:26" s="85" customFormat="1" ht="40.5" customHeight="1">
      <c r="A14" s="271">
        <f>RANK(Y14,Y$13:Y$17,0)</f>
        <v>2</v>
      </c>
      <c r="B14" s="24"/>
      <c r="C14" s="69"/>
      <c r="D14" s="78" t="s">
        <v>112</v>
      </c>
      <c r="E14" s="134"/>
      <c r="F14" s="135" t="s">
        <v>8</v>
      </c>
      <c r="G14" s="136" t="s">
        <v>344</v>
      </c>
      <c r="H14" s="97" t="s">
        <v>113</v>
      </c>
      <c r="I14" s="181" t="s">
        <v>114</v>
      </c>
      <c r="J14" s="182" t="s">
        <v>115</v>
      </c>
      <c r="K14" s="137" t="s">
        <v>116</v>
      </c>
      <c r="L14" s="80">
        <v>194.5</v>
      </c>
      <c r="M14" s="81">
        <f>L14/3-IF($U14=1,0.5,IF($U14=2,1.5,0))</f>
        <v>64.83333333333333</v>
      </c>
      <c r="N14" s="82">
        <f>RANK(M14,M$13:M$17,0)</f>
        <v>2</v>
      </c>
      <c r="O14" s="80">
        <v>196.5</v>
      </c>
      <c r="P14" s="81">
        <f>O14/3-IF($U14=1,0.5,IF($U14=2,1.5,0))</f>
        <v>65.5</v>
      </c>
      <c r="Q14" s="82">
        <f>RANK(P14,P$13:P$17,0)</f>
        <v>2</v>
      </c>
      <c r="R14" s="80">
        <v>193.5</v>
      </c>
      <c r="S14" s="81">
        <f>R14/3-IF($U14=1,0.5,IF($U14=2,1.5,0))</f>
        <v>64.5</v>
      </c>
      <c r="T14" s="82">
        <f>RANK(S14,S$13:S$17,0)</f>
        <v>2</v>
      </c>
      <c r="U14" s="83"/>
      <c r="V14" s="83"/>
      <c r="W14" s="80">
        <f>L14+O14+R14</f>
        <v>584.5</v>
      </c>
      <c r="X14" s="84"/>
      <c r="Y14" s="81">
        <f>ROUND(SUM(M14,P14,S14)/3,3)</f>
        <v>64.944</v>
      </c>
      <c r="Z14" s="272" t="s">
        <v>45</v>
      </c>
    </row>
    <row r="15" spans="1:26" s="85" customFormat="1" ht="40.5" customHeight="1">
      <c r="A15" s="271">
        <f>RANK(Y15,Y$13:Y$17,0)</f>
        <v>3</v>
      </c>
      <c r="B15" s="24"/>
      <c r="C15" s="69"/>
      <c r="D15" s="78" t="s">
        <v>128</v>
      </c>
      <c r="E15" s="134"/>
      <c r="F15" s="135" t="s">
        <v>8</v>
      </c>
      <c r="G15" s="136" t="s">
        <v>266</v>
      </c>
      <c r="H15" s="97" t="s">
        <v>129</v>
      </c>
      <c r="I15" s="171" t="s">
        <v>115</v>
      </c>
      <c r="J15" s="171" t="s">
        <v>115</v>
      </c>
      <c r="K15" s="137" t="s">
        <v>116</v>
      </c>
      <c r="L15" s="80">
        <v>185</v>
      </c>
      <c r="M15" s="81">
        <f>L15/3-IF($U15=1,0.5,IF($U15=2,1.5,0))</f>
        <v>61.666666666666664</v>
      </c>
      <c r="N15" s="82">
        <f>RANK(M15,M$13:M$17,0)</f>
        <v>3</v>
      </c>
      <c r="O15" s="80">
        <v>183.5</v>
      </c>
      <c r="P15" s="81">
        <f>O15/3-IF($U15=1,0.5,IF($U15=2,1.5,0))</f>
        <v>61.166666666666664</v>
      </c>
      <c r="Q15" s="82">
        <f>RANK(P15,P$13:P$17,0)</f>
        <v>3</v>
      </c>
      <c r="R15" s="80">
        <v>181</v>
      </c>
      <c r="S15" s="81">
        <f>R15/3-IF($U15=1,0.5,IF($U15=2,1.5,0))</f>
        <v>60.333333333333336</v>
      </c>
      <c r="T15" s="82">
        <f>RANK(S15,S$13:S$17,0)</f>
        <v>3</v>
      </c>
      <c r="U15" s="83"/>
      <c r="V15" s="83"/>
      <c r="W15" s="80">
        <f>L15+O15+R15</f>
        <v>549.5</v>
      </c>
      <c r="X15" s="84"/>
      <c r="Y15" s="81">
        <f>ROUND(SUM(M15,P15,S15)/3,3)</f>
        <v>61.056</v>
      </c>
      <c r="Z15" s="272" t="s">
        <v>45</v>
      </c>
    </row>
    <row r="16" spans="1:26" s="85" customFormat="1" ht="40.5" customHeight="1">
      <c r="A16" s="271">
        <f>RANK(Y16,Y$13:Y$17,0)</f>
        <v>4</v>
      </c>
      <c r="B16" s="24"/>
      <c r="C16" s="69"/>
      <c r="D16" s="188" t="s">
        <v>100</v>
      </c>
      <c r="E16" s="125" t="s">
        <v>101</v>
      </c>
      <c r="F16" s="95" t="s">
        <v>8</v>
      </c>
      <c r="G16" s="146" t="s">
        <v>284</v>
      </c>
      <c r="H16" s="213" t="s">
        <v>102</v>
      </c>
      <c r="I16" s="126" t="s">
        <v>103</v>
      </c>
      <c r="J16" s="182" t="s">
        <v>115</v>
      </c>
      <c r="K16" s="128" t="s">
        <v>256</v>
      </c>
      <c r="L16" s="80">
        <v>181.5</v>
      </c>
      <c r="M16" s="81">
        <f>L16/3-IF($U16=1,0.5,IF($U16=2,1.5,0))</f>
        <v>60.5</v>
      </c>
      <c r="N16" s="82">
        <f>RANK(M16,M$13:M$17,0)</f>
        <v>4</v>
      </c>
      <c r="O16" s="80">
        <v>182.5</v>
      </c>
      <c r="P16" s="81">
        <f>O16/3-IF($U16=1,0.5,IF($U16=2,1.5,0))</f>
        <v>60.833333333333336</v>
      </c>
      <c r="Q16" s="82">
        <f>RANK(P16,P$13:P$17,0)</f>
        <v>4</v>
      </c>
      <c r="R16" s="80">
        <v>178.5</v>
      </c>
      <c r="S16" s="81">
        <f>R16/3-IF($U16=1,0.5,IF($U16=2,1.5,0))</f>
        <v>59.5</v>
      </c>
      <c r="T16" s="82">
        <f>RANK(S16,S$13:S$17,0)</f>
        <v>4</v>
      </c>
      <c r="U16" s="83"/>
      <c r="V16" s="83"/>
      <c r="W16" s="80">
        <f>L16+O16+R16</f>
        <v>542.5</v>
      </c>
      <c r="X16" s="84"/>
      <c r="Y16" s="81">
        <f>ROUND(SUM(M16,P16,S16)/3,3)</f>
        <v>60.278</v>
      </c>
      <c r="Z16" s="272" t="s">
        <v>45</v>
      </c>
    </row>
    <row r="17" spans="1:26" s="85" customFormat="1" ht="40.5" customHeight="1">
      <c r="A17" s="271">
        <f>RANK(Y17,Y$13:Y$17,0)</f>
        <v>5</v>
      </c>
      <c r="B17" s="24"/>
      <c r="C17" s="69"/>
      <c r="D17" s="177" t="s">
        <v>353</v>
      </c>
      <c r="E17" s="178"/>
      <c r="F17" s="135" t="s">
        <v>8</v>
      </c>
      <c r="G17" s="136" t="s">
        <v>355</v>
      </c>
      <c r="H17" s="97"/>
      <c r="I17" s="94" t="s">
        <v>354</v>
      </c>
      <c r="J17" s="94" t="s">
        <v>354</v>
      </c>
      <c r="K17" s="137" t="s">
        <v>116</v>
      </c>
      <c r="L17" s="80">
        <v>171</v>
      </c>
      <c r="M17" s="81">
        <f>L17/3-IF($U17=1,0.5,IF($U17=2,1.5,0))</f>
        <v>57</v>
      </c>
      <c r="N17" s="82">
        <f>RANK(M17,M$13:M$17,0)</f>
        <v>5</v>
      </c>
      <c r="O17" s="80">
        <v>173.5</v>
      </c>
      <c r="P17" s="81">
        <f>O17/3-IF($U17=1,0.5,IF($U17=2,1.5,0))</f>
        <v>57.833333333333336</v>
      </c>
      <c r="Q17" s="82">
        <f>RANK(P17,P$13:P$17,0)</f>
        <v>5</v>
      </c>
      <c r="R17" s="80">
        <v>175</v>
      </c>
      <c r="S17" s="81">
        <f>R17/3-IF($U17=1,0.5,IF($U17=2,1.5,0))</f>
        <v>58.333333333333336</v>
      </c>
      <c r="T17" s="82">
        <f>RANK(S17,S$13:S$17,0)</f>
        <v>5</v>
      </c>
      <c r="U17" s="273"/>
      <c r="V17" s="273"/>
      <c r="W17" s="80">
        <f>L17+O17+R17</f>
        <v>519.5</v>
      </c>
      <c r="X17" s="274"/>
      <c r="Y17" s="81">
        <f>ROUND(SUM(M17,P17,S17)/3,3)</f>
        <v>57.722</v>
      </c>
      <c r="Z17" s="272" t="s">
        <v>45</v>
      </c>
    </row>
    <row r="18" spans="1:26" s="25" customFormat="1" ht="49.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33" customHeight="1">
      <c r="A19" s="34"/>
      <c r="B19" s="34"/>
      <c r="C19" s="34"/>
      <c r="D19" s="34" t="s">
        <v>17</v>
      </c>
      <c r="E19" s="34"/>
      <c r="F19" s="34"/>
      <c r="G19" s="34"/>
      <c r="H19" s="34"/>
      <c r="J19" s="34"/>
      <c r="K19" s="7" t="s">
        <v>53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9" customHeight="1">
      <c r="A20" s="34"/>
      <c r="B20" s="34"/>
      <c r="C20" s="34"/>
      <c r="D20" s="34"/>
      <c r="E20" s="34"/>
      <c r="F20" s="34"/>
      <c r="G20" s="34"/>
      <c r="H20" s="34"/>
      <c r="J20" s="34"/>
      <c r="K20" s="7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3" customHeight="1">
      <c r="A21" s="34"/>
      <c r="B21" s="34"/>
      <c r="C21" s="34"/>
      <c r="D21" s="34" t="s">
        <v>10</v>
      </c>
      <c r="E21" s="34"/>
      <c r="F21" s="34"/>
      <c r="G21" s="34"/>
      <c r="H21" s="34"/>
      <c r="J21" s="34"/>
      <c r="K21" s="7" t="s">
        <v>50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</sheetData>
  <sheetProtection/>
  <protectedRanges>
    <protectedRange sqref="K11" name="Диапазон1_3_1_1_3_11_1_1_3_1_3_1_1_1_1_3_2_1_1_6_1_2"/>
    <protectedRange sqref="K17" name="Диапазон1_3_1_1_3_11_1_1_3_1_1_2_1_3_1_2_1_2_1"/>
  </protectedRanges>
  <mergeCells count="26">
    <mergeCell ref="Y8:Y9"/>
    <mergeCell ref="Z8:Z9"/>
    <mergeCell ref="F8:F9"/>
    <mergeCell ref="G8:G9"/>
    <mergeCell ref="H8:H9"/>
    <mergeCell ref="I8:I9"/>
    <mergeCell ref="A12:Z12"/>
    <mergeCell ref="A10:Z10"/>
    <mergeCell ref="A1:Z1"/>
    <mergeCell ref="A2:Z2"/>
    <mergeCell ref="A3:Z3"/>
    <mergeCell ref="A4:Z4"/>
    <mergeCell ref="D8:D9"/>
    <mergeCell ref="E8:E9"/>
    <mergeCell ref="K8:K9"/>
    <mergeCell ref="L8:N8"/>
    <mergeCell ref="O8:Q8"/>
    <mergeCell ref="R8:T8"/>
    <mergeCell ref="A5:Z5"/>
    <mergeCell ref="A8:A9"/>
    <mergeCell ref="B8:B9"/>
    <mergeCell ref="C8:C9"/>
    <mergeCell ref="U8:U9"/>
    <mergeCell ref="V8:V9"/>
    <mergeCell ref="W8:W9"/>
    <mergeCell ref="X8:X9"/>
  </mergeCells>
  <printOptions/>
  <pageMargins left="0.3937007874015748" right="0.15748031496062992" top="0.38" bottom="0.15748031496062992" header="0.32" footer="0.15748031496062992"/>
  <pageSetup fitToHeight="1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90" zoomScaleNormal="60" zoomScaleSheetLayoutView="90" zoomScalePageLayoutView="0" workbookViewId="0" topLeftCell="A1">
      <selection activeCell="K8" sqref="K8:K9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8.57421875" style="8" customWidth="1"/>
    <col min="6" max="6" width="4.7109375" style="8" customWidth="1"/>
    <col min="7" max="7" width="36.7109375" style="8" customWidth="1"/>
    <col min="8" max="8" width="8.421875" style="8" customWidth="1"/>
    <col min="9" max="9" width="19.281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421875" style="41" customWidth="1"/>
    <col min="26" max="26" width="7.00390625" style="8" hidden="1" customWidth="1"/>
    <col min="27" max="16384" width="9.140625" style="8" customWidth="1"/>
  </cols>
  <sheetData>
    <row r="1" spans="1:26" ht="77.25" customHeight="1">
      <c r="A1" s="324" t="s">
        <v>76</v>
      </c>
      <c r="B1" s="325"/>
      <c r="C1" s="325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</row>
    <row r="2" spans="1:26" s="9" customFormat="1" ht="15.75" customHeight="1">
      <c r="A2" s="327" t="s">
        <v>18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s="10" customFormat="1" ht="15.75" customHeight="1">
      <c r="A3" s="328" t="s">
        <v>30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s="11" customFormat="1" ht="21" customHeight="1">
      <c r="A4" s="329" t="s">
        <v>359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</row>
    <row r="5" spans="1:26" s="98" customFormat="1" ht="18.75" customHeight="1">
      <c r="A5" s="331" t="s">
        <v>363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</row>
    <row r="6" spans="1:26" ht="9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17" customFormat="1" ht="15" customHeight="1">
      <c r="A7" s="87" t="s">
        <v>68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 t="s">
        <v>69</v>
      </c>
      <c r="Z7" s="19"/>
    </row>
    <row r="8" spans="1:26" s="20" customFormat="1" ht="19.5" customHeight="1">
      <c r="A8" s="316" t="s">
        <v>29</v>
      </c>
      <c r="B8" s="315" t="s">
        <v>2</v>
      </c>
      <c r="C8" s="322" t="s">
        <v>13</v>
      </c>
      <c r="D8" s="319" t="s">
        <v>15</v>
      </c>
      <c r="E8" s="319" t="s">
        <v>3</v>
      </c>
      <c r="F8" s="316" t="s">
        <v>14</v>
      </c>
      <c r="G8" s="319" t="s">
        <v>16</v>
      </c>
      <c r="H8" s="319" t="s">
        <v>3</v>
      </c>
      <c r="I8" s="319" t="s">
        <v>4</v>
      </c>
      <c r="J8" s="57"/>
      <c r="K8" s="319" t="s">
        <v>6</v>
      </c>
      <c r="L8" s="317" t="s">
        <v>19</v>
      </c>
      <c r="M8" s="317"/>
      <c r="N8" s="317"/>
      <c r="O8" s="317" t="s">
        <v>20</v>
      </c>
      <c r="P8" s="317"/>
      <c r="Q8" s="317"/>
      <c r="R8" s="317" t="s">
        <v>47</v>
      </c>
      <c r="S8" s="317"/>
      <c r="T8" s="317"/>
      <c r="U8" s="320" t="s">
        <v>21</v>
      </c>
      <c r="V8" s="322" t="s">
        <v>22</v>
      </c>
      <c r="W8" s="316" t="s">
        <v>23</v>
      </c>
      <c r="X8" s="315" t="s">
        <v>24</v>
      </c>
      <c r="Y8" s="318" t="s">
        <v>25</v>
      </c>
      <c r="Z8" s="318" t="s">
        <v>26</v>
      </c>
    </row>
    <row r="9" spans="1:26" s="20" customFormat="1" ht="39.75" customHeight="1">
      <c r="A9" s="316"/>
      <c r="B9" s="315"/>
      <c r="C9" s="323"/>
      <c r="D9" s="319"/>
      <c r="E9" s="319"/>
      <c r="F9" s="316"/>
      <c r="G9" s="319"/>
      <c r="H9" s="319"/>
      <c r="I9" s="319"/>
      <c r="J9" s="57"/>
      <c r="K9" s="319"/>
      <c r="L9" s="21" t="s">
        <v>27</v>
      </c>
      <c r="M9" s="22" t="s">
        <v>28</v>
      </c>
      <c r="N9" s="23" t="s">
        <v>29</v>
      </c>
      <c r="O9" s="21" t="s">
        <v>27</v>
      </c>
      <c r="P9" s="22" t="s">
        <v>28</v>
      </c>
      <c r="Q9" s="23" t="s">
        <v>29</v>
      </c>
      <c r="R9" s="21" t="s">
        <v>27</v>
      </c>
      <c r="S9" s="22" t="s">
        <v>28</v>
      </c>
      <c r="T9" s="23" t="s">
        <v>29</v>
      </c>
      <c r="U9" s="321"/>
      <c r="V9" s="323"/>
      <c r="W9" s="316"/>
      <c r="X9" s="315"/>
      <c r="Y9" s="318"/>
      <c r="Z9" s="318"/>
    </row>
    <row r="10" spans="1:26" s="85" customFormat="1" ht="41.25" customHeight="1">
      <c r="A10" s="79">
        <f aca="true" t="shared" si="0" ref="A10:A17">RANK(Y10,Y$10:Y$17,0)</f>
        <v>1</v>
      </c>
      <c r="B10" s="24"/>
      <c r="C10" s="69"/>
      <c r="D10" s="146" t="s">
        <v>347</v>
      </c>
      <c r="E10" s="176"/>
      <c r="F10" s="145" t="s">
        <v>8</v>
      </c>
      <c r="G10" s="215" t="s">
        <v>274</v>
      </c>
      <c r="H10" s="91"/>
      <c r="I10" s="201" t="s">
        <v>217</v>
      </c>
      <c r="J10" s="93" t="s">
        <v>155</v>
      </c>
      <c r="K10" s="91" t="s">
        <v>180</v>
      </c>
      <c r="L10" s="80">
        <v>121.5</v>
      </c>
      <c r="M10" s="81">
        <f aca="true" t="shared" si="1" ref="M10:M17">L10/1.9-IF($U10=1,0.5,IF($U10=2,1.5,0))</f>
        <v>63.94736842105264</v>
      </c>
      <c r="N10" s="82">
        <f aca="true" t="shared" si="2" ref="N10:N17">RANK(M10,M$10:M$17,0)</f>
        <v>2</v>
      </c>
      <c r="O10" s="80">
        <v>124</v>
      </c>
      <c r="P10" s="81">
        <f aca="true" t="shared" si="3" ref="P10:P17">O10/1.9-IF($U10=1,0.5,IF($U10=2,1.5,0))</f>
        <v>65.26315789473685</v>
      </c>
      <c r="Q10" s="82">
        <f aca="true" t="shared" si="4" ref="Q10:Q17">RANK(P10,P$10:P$17,0)</f>
        <v>1</v>
      </c>
      <c r="R10" s="80">
        <v>118</v>
      </c>
      <c r="S10" s="81">
        <f aca="true" t="shared" si="5" ref="S10:S17">R10/1.9-IF($U10=1,0.5,IF($U10=2,1.5,0))</f>
        <v>62.10526315789474</v>
      </c>
      <c r="T10" s="82">
        <f aca="true" t="shared" si="6" ref="T10:T17">RANK(S10,S$10:S$17,0)</f>
        <v>4</v>
      </c>
      <c r="U10" s="83"/>
      <c r="V10" s="83"/>
      <c r="W10" s="80">
        <f aca="true" t="shared" si="7" ref="W10:W17">L10+O10+R10</f>
        <v>363.5</v>
      </c>
      <c r="X10" s="84"/>
      <c r="Y10" s="81">
        <f aca="true" t="shared" si="8" ref="Y10:Y17">ROUND(SUM(M10,P10,S10)/3,3)</f>
        <v>63.772</v>
      </c>
      <c r="Z10" s="272"/>
    </row>
    <row r="11" spans="1:26" s="85" customFormat="1" ht="41.25" customHeight="1">
      <c r="A11" s="79">
        <f t="shared" si="0"/>
        <v>2</v>
      </c>
      <c r="B11" s="24"/>
      <c r="C11" s="69"/>
      <c r="D11" s="177" t="s">
        <v>364</v>
      </c>
      <c r="E11" s="178"/>
      <c r="F11" s="135" t="s">
        <v>8</v>
      </c>
      <c r="G11" s="278" t="s">
        <v>301</v>
      </c>
      <c r="H11" s="246" t="s">
        <v>218</v>
      </c>
      <c r="I11" s="285" t="s">
        <v>302</v>
      </c>
      <c r="J11" s="291" t="s">
        <v>155</v>
      </c>
      <c r="K11" s="246" t="s">
        <v>116</v>
      </c>
      <c r="L11" s="80">
        <v>122.5</v>
      </c>
      <c r="M11" s="81">
        <f t="shared" si="1"/>
        <v>64.47368421052632</v>
      </c>
      <c r="N11" s="82">
        <f t="shared" si="2"/>
        <v>1</v>
      </c>
      <c r="O11" s="80">
        <v>121.5</v>
      </c>
      <c r="P11" s="81">
        <f t="shared" si="3"/>
        <v>63.94736842105264</v>
      </c>
      <c r="Q11" s="82">
        <f t="shared" si="4"/>
        <v>3</v>
      </c>
      <c r="R11" s="80">
        <v>119</v>
      </c>
      <c r="S11" s="81">
        <f t="shared" si="5"/>
        <v>62.631578947368425</v>
      </c>
      <c r="T11" s="82">
        <f t="shared" si="6"/>
        <v>1</v>
      </c>
      <c r="U11" s="83"/>
      <c r="V11" s="83"/>
      <c r="W11" s="80">
        <f t="shared" si="7"/>
        <v>363</v>
      </c>
      <c r="X11" s="84"/>
      <c r="Y11" s="81">
        <f t="shared" si="8"/>
        <v>63.684</v>
      </c>
      <c r="Z11" s="272"/>
    </row>
    <row r="12" spans="1:26" s="85" customFormat="1" ht="41.25" customHeight="1">
      <c r="A12" s="79">
        <f t="shared" si="0"/>
        <v>3</v>
      </c>
      <c r="B12" s="24"/>
      <c r="C12" s="69"/>
      <c r="D12" s="164" t="s">
        <v>169</v>
      </c>
      <c r="E12" s="134"/>
      <c r="F12" s="130" t="s">
        <v>8</v>
      </c>
      <c r="G12" s="165" t="s">
        <v>341</v>
      </c>
      <c r="H12" s="125" t="s">
        <v>170</v>
      </c>
      <c r="I12" s="76" t="s">
        <v>171</v>
      </c>
      <c r="J12" s="126" t="s">
        <v>155</v>
      </c>
      <c r="K12" s="91" t="s">
        <v>260</v>
      </c>
      <c r="L12" s="80">
        <v>119</v>
      </c>
      <c r="M12" s="81">
        <f t="shared" si="1"/>
        <v>62.131578947368425</v>
      </c>
      <c r="N12" s="82">
        <f t="shared" si="2"/>
        <v>3</v>
      </c>
      <c r="O12" s="80">
        <v>122.5</v>
      </c>
      <c r="P12" s="81">
        <f t="shared" si="3"/>
        <v>63.973684210526315</v>
      </c>
      <c r="Q12" s="82">
        <f t="shared" si="4"/>
        <v>2</v>
      </c>
      <c r="R12" s="80">
        <v>117.5</v>
      </c>
      <c r="S12" s="81">
        <f t="shared" si="5"/>
        <v>61.3421052631579</v>
      </c>
      <c r="T12" s="82">
        <f t="shared" si="6"/>
        <v>6</v>
      </c>
      <c r="U12" s="83">
        <v>1</v>
      </c>
      <c r="V12" s="83"/>
      <c r="W12" s="80">
        <f t="shared" si="7"/>
        <v>359</v>
      </c>
      <c r="X12" s="84"/>
      <c r="Y12" s="81">
        <f t="shared" si="8"/>
        <v>62.482</v>
      </c>
      <c r="Z12" s="272"/>
    </row>
    <row r="13" spans="1:26" s="85" customFormat="1" ht="41.25" customHeight="1">
      <c r="A13" s="79">
        <f t="shared" si="0"/>
        <v>4</v>
      </c>
      <c r="B13" s="24"/>
      <c r="C13" s="69"/>
      <c r="D13" s="222" t="s">
        <v>365</v>
      </c>
      <c r="E13" s="175"/>
      <c r="F13" s="223" t="s">
        <v>8</v>
      </c>
      <c r="G13" s="88" t="s">
        <v>346</v>
      </c>
      <c r="H13" s="224" t="s">
        <v>218</v>
      </c>
      <c r="I13" s="201" t="s">
        <v>217</v>
      </c>
      <c r="J13" s="93" t="s">
        <v>155</v>
      </c>
      <c r="K13" s="91" t="s">
        <v>180</v>
      </c>
      <c r="L13" s="80">
        <v>118</v>
      </c>
      <c r="M13" s="81">
        <f t="shared" si="1"/>
        <v>62.10526315789474</v>
      </c>
      <c r="N13" s="82">
        <f t="shared" si="2"/>
        <v>4</v>
      </c>
      <c r="O13" s="80">
        <v>115.5</v>
      </c>
      <c r="P13" s="81">
        <f t="shared" si="3"/>
        <v>60.78947368421053</v>
      </c>
      <c r="Q13" s="82">
        <f t="shared" si="4"/>
        <v>7</v>
      </c>
      <c r="R13" s="80">
        <v>118.5</v>
      </c>
      <c r="S13" s="81">
        <f t="shared" si="5"/>
        <v>62.36842105263158</v>
      </c>
      <c r="T13" s="82">
        <f t="shared" si="6"/>
        <v>3</v>
      </c>
      <c r="U13" s="83"/>
      <c r="V13" s="83"/>
      <c r="W13" s="80">
        <f t="shared" si="7"/>
        <v>352</v>
      </c>
      <c r="X13" s="84"/>
      <c r="Y13" s="81">
        <f t="shared" si="8"/>
        <v>61.754</v>
      </c>
      <c r="Z13" s="272"/>
    </row>
    <row r="14" spans="1:26" s="85" customFormat="1" ht="41.25" customHeight="1">
      <c r="A14" s="79">
        <f t="shared" si="0"/>
        <v>5</v>
      </c>
      <c r="B14" s="24"/>
      <c r="C14" s="69"/>
      <c r="D14" s="164" t="s">
        <v>328</v>
      </c>
      <c r="E14" s="134"/>
      <c r="F14" s="135" t="s">
        <v>8</v>
      </c>
      <c r="G14" s="233" t="s">
        <v>345</v>
      </c>
      <c r="H14" s="125" t="s">
        <v>151</v>
      </c>
      <c r="I14" s="126" t="s">
        <v>152</v>
      </c>
      <c r="J14" s="126" t="s">
        <v>152</v>
      </c>
      <c r="K14" s="91" t="s">
        <v>180</v>
      </c>
      <c r="L14" s="80">
        <v>115.5</v>
      </c>
      <c r="M14" s="81">
        <f t="shared" si="1"/>
        <v>60.78947368421053</v>
      </c>
      <c r="N14" s="82">
        <f t="shared" si="2"/>
        <v>6</v>
      </c>
      <c r="O14" s="80">
        <v>115</v>
      </c>
      <c r="P14" s="81">
        <f t="shared" si="3"/>
        <v>60.526315789473685</v>
      </c>
      <c r="Q14" s="82">
        <f t="shared" si="4"/>
        <v>8</v>
      </c>
      <c r="R14" s="80">
        <v>119</v>
      </c>
      <c r="S14" s="81">
        <f t="shared" si="5"/>
        <v>62.631578947368425</v>
      </c>
      <c r="T14" s="82">
        <f t="shared" si="6"/>
        <v>1</v>
      </c>
      <c r="U14" s="83"/>
      <c r="V14" s="83"/>
      <c r="W14" s="80">
        <f t="shared" si="7"/>
        <v>349.5</v>
      </c>
      <c r="X14" s="84"/>
      <c r="Y14" s="81">
        <f t="shared" si="8"/>
        <v>61.316</v>
      </c>
      <c r="Z14" s="272"/>
    </row>
    <row r="15" spans="1:26" s="85" customFormat="1" ht="41.25" customHeight="1">
      <c r="A15" s="79">
        <f t="shared" si="0"/>
        <v>5</v>
      </c>
      <c r="B15" s="24"/>
      <c r="C15" s="69"/>
      <c r="D15" s="253" t="s">
        <v>220</v>
      </c>
      <c r="E15" s="178"/>
      <c r="F15" s="135" t="s">
        <v>8</v>
      </c>
      <c r="G15" s="136" t="s">
        <v>351</v>
      </c>
      <c r="H15" s="97"/>
      <c r="I15" s="181" t="s">
        <v>154</v>
      </c>
      <c r="J15" s="94" t="s">
        <v>155</v>
      </c>
      <c r="K15" s="137" t="s">
        <v>116</v>
      </c>
      <c r="L15" s="80">
        <v>116</v>
      </c>
      <c r="M15" s="81">
        <f t="shared" si="1"/>
        <v>61.05263157894737</v>
      </c>
      <c r="N15" s="82">
        <f t="shared" si="2"/>
        <v>5</v>
      </c>
      <c r="O15" s="80">
        <v>116</v>
      </c>
      <c r="P15" s="81">
        <f t="shared" si="3"/>
        <v>61.05263157894737</v>
      </c>
      <c r="Q15" s="82">
        <f t="shared" si="4"/>
        <v>5</v>
      </c>
      <c r="R15" s="80">
        <v>117.5</v>
      </c>
      <c r="S15" s="81">
        <f t="shared" si="5"/>
        <v>61.8421052631579</v>
      </c>
      <c r="T15" s="82">
        <f t="shared" si="6"/>
        <v>5</v>
      </c>
      <c r="U15" s="83"/>
      <c r="V15" s="83"/>
      <c r="W15" s="80">
        <f t="shared" si="7"/>
        <v>349.5</v>
      </c>
      <c r="X15" s="84"/>
      <c r="Y15" s="81">
        <f t="shared" si="8"/>
        <v>61.316</v>
      </c>
      <c r="Z15" s="272"/>
    </row>
    <row r="16" spans="1:26" s="85" customFormat="1" ht="41.25" customHeight="1">
      <c r="A16" s="79">
        <f t="shared" si="0"/>
        <v>7</v>
      </c>
      <c r="B16" s="24"/>
      <c r="C16" s="69"/>
      <c r="D16" s="177" t="s">
        <v>153</v>
      </c>
      <c r="E16" s="178"/>
      <c r="F16" s="135" t="s">
        <v>8</v>
      </c>
      <c r="G16" s="136" t="s">
        <v>351</v>
      </c>
      <c r="H16" s="97"/>
      <c r="I16" s="181" t="s">
        <v>154</v>
      </c>
      <c r="J16" s="94" t="s">
        <v>155</v>
      </c>
      <c r="K16" s="137" t="s">
        <v>116</v>
      </c>
      <c r="L16" s="80">
        <v>113.5</v>
      </c>
      <c r="M16" s="81">
        <f t="shared" si="1"/>
        <v>59.23684210526316</v>
      </c>
      <c r="N16" s="82">
        <f t="shared" si="2"/>
        <v>8</v>
      </c>
      <c r="O16" s="80">
        <v>122</v>
      </c>
      <c r="P16" s="81">
        <f t="shared" si="3"/>
        <v>63.71052631578948</v>
      </c>
      <c r="Q16" s="82">
        <f t="shared" si="4"/>
        <v>4</v>
      </c>
      <c r="R16" s="80">
        <v>113</v>
      </c>
      <c r="S16" s="81">
        <f t="shared" si="5"/>
        <v>58.973684210526315</v>
      </c>
      <c r="T16" s="82">
        <f t="shared" si="6"/>
        <v>8</v>
      </c>
      <c r="U16" s="83">
        <v>1</v>
      </c>
      <c r="V16" s="83"/>
      <c r="W16" s="80">
        <f t="shared" si="7"/>
        <v>348.5</v>
      </c>
      <c r="X16" s="84"/>
      <c r="Y16" s="81">
        <f t="shared" si="8"/>
        <v>60.64</v>
      </c>
      <c r="Z16" s="272"/>
    </row>
    <row r="17" spans="1:26" s="85" customFormat="1" ht="41.25" customHeight="1">
      <c r="A17" s="79">
        <f t="shared" si="0"/>
        <v>8</v>
      </c>
      <c r="B17" s="24"/>
      <c r="C17" s="69"/>
      <c r="D17" s="164" t="s">
        <v>169</v>
      </c>
      <c r="E17" s="175"/>
      <c r="F17" s="130" t="s">
        <v>8</v>
      </c>
      <c r="G17" s="290" t="s">
        <v>273</v>
      </c>
      <c r="H17" s="125" t="s">
        <v>216</v>
      </c>
      <c r="I17" s="201" t="s">
        <v>217</v>
      </c>
      <c r="J17" s="93" t="s">
        <v>155</v>
      </c>
      <c r="K17" s="91" t="s">
        <v>180</v>
      </c>
      <c r="L17" s="80">
        <v>114.5</v>
      </c>
      <c r="M17" s="81">
        <f t="shared" si="1"/>
        <v>59.76315789473684</v>
      </c>
      <c r="N17" s="82">
        <f t="shared" si="2"/>
        <v>7</v>
      </c>
      <c r="O17" s="80">
        <v>116.5</v>
      </c>
      <c r="P17" s="81">
        <f t="shared" si="3"/>
        <v>60.81578947368421</v>
      </c>
      <c r="Q17" s="82">
        <f t="shared" si="4"/>
        <v>6</v>
      </c>
      <c r="R17" s="80">
        <v>115</v>
      </c>
      <c r="S17" s="81">
        <f t="shared" si="5"/>
        <v>60.026315789473685</v>
      </c>
      <c r="T17" s="82">
        <f t="shared" si="6"/>
        <v>7</v>
      </c>
      <c r="U17" s="83">
        <v>1</v>
      </c>
      <c r="V17" s="83"/>
      <c r="W17" s="80">
        <f t="shared" si="7"/>
        <v>346</v>
      </c>
      <c r="X17" s="84"/>
      <c r="Y17" s="81">
        <f t="shared" si="8"/>
        <v>60.202</v>
      </c>
      <c r="Z17" s="272"/>
    </row>
    <row r="18" spans="1:26" s="25" customFormat="1" ht="62.2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32.25" customHeight="1">
      <c r="A19" s="34"/>
      <c r="B19" s="34"/>
      <c r="C19" s="34"/>
      <c r="D19" s="34" t="s">
        <v>17</v>
      </c>
      <c r="E19" s="34"/>
      <c r="F19" s="34"/>
      <c r="G19" s="34"/>
      <c r="H19" s="34"/>
      <c r="J19" s="34"/>
      <c r="K19" s="7" t="s">
        <v>53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12" customHeight="1">
      <c r="A20" s="34"/>
      <c r="B20" s="34"/>
      <c r="C20" s="34"/>
      <c r="D20" s="34"/>
      <c r="E20" s="34"/>
      <c r="F20" s="34"/>
      <c r="G20" s="34"/>
      <c r="H20" s="34"/>
      <c r="J20" s="34"/>
      <c r="K20" s="7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2.25" customHeight="1">
      <c r="A21" s="34"/>
      <c r="B21" s="34"/>
      <c r="C21" s="34"/>
      <c r="D21" s="34" t="s">
        <v>10</v>
      </c>
      <c r="E21" s="34"/>
      <c r="F21" s="34"/>
      <c r="G21" s="34"/>
      <c r="H21" s="34"/>
      <c r="J21" s="34"/>
      <c r="K21" s="7" t="s">
        <v>50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ht="12.75">
      <c r="D22" s="45"/>
    </row>
  </sheetData>
  <sheetProtection/>
  <protectedRanges>
    <protectedRange sqref="K10" name="Диапазон1_3_1_1_3_11_1_1_3_1_3_1_1_1_1_3_2_1_1_6_1_1_1"/>
    <protectedRange sqref="K14" name="Диапазон1_3_1_1_3_11_1_1_3_1_1_2_1_3_1_2_1_2"/>
  </protectedRanges>
  <mergeCells count="24">
    <mergeCell ref="Y8:Y9"/>
    <mergeCell ref="Z8:Z9"/>
    <mergeCell ref="O8:Q8"/>
    <mergeCell ref="X8:X9"/>
    <mergeCell ref="K8:K9"/>
    <mergeCell ref="L8:N8"/>
    <mergeCell ref="F8:F9"/>
    <mergeCell ref="G8:G9"/>
    <mergeCell ref="H8:H9"/>
    <mergeCell ref="I8:I9"/>
    <mergeCell ref="A1:Z1"/>
    <mergeCell ref="A2:Z2"/>
    <mergeCell ref="A3:Z3"/>
    <mergeCell ref="A4:Z4"/>
    <mergeCell ref="A5:Z5"/>
    <mergeCell ref="A8:A9"/>
    <mergeCell ref="B8:B9"/>
    <mergeCell ref="C8:C9"/>
    <mergeCell ref="R8:T8"/>
    <mergeCell ref="U8:U9"/>
    <mergeCell ref="V8:V9"/>
    <mergeCell ref="W8:W9"/>
    <mergeCell ref="D8:D9"/>
    <mergeCell ref="E8:E9"/>
  </mergeCells>
  <printOptions/>
  <pageMargins left="0.27" right="0.15748031496062992" top="0.17" bottom="0.15748031496062992" header="0.17" footer="0.15748031496062992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90" zoomScaleNormal="60" zoomScaleSheetLayoutView="90" zoomScalePageLayoutView="0" workbookViewId="0" topLeftCell="A1">
      <selection activeCell="H11" sqref="H11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8.57421875" style="8" customWidth="1"/>
    <col min="6" max="6" width="4.7109375" style="8" customWidth="1"/>
    <col min="7" max="7" width="36.7109375" style="8" customWidth="1"/>
    <col min="8" max="8" width="8.421875" style="8" customWidth="1"/>
    <col min="9" max="9" width="19.281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421875" style="41" customWidth="1"/>
    <col min="26" max="26" width="7.00390625" style="8" hidden="1" customWidth="1"/>
    <col min="27" max="16384" width="9.140625" style="8" customWidth="1"/>
  </cols>
  <sheetData>
    <row r="1" spans="1:26" ht="77.25" customHeight="1">
      <c r="A1" s="324" t="s">
        <v>76</v>
      </c>
      <c r="B1" s="325"/>
      <c r="C1" s="325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</row>
    <row r="2" spans="1:26" s="9" customFormat="1" ht="15.75" customHeight="1">
      <c r="A2" s="327" t="s">
        <v>18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s="10" customFormat="1" ht="15.75" customHeight="1">
      <c r="A3" s="328" t="s">
        <v>30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s="11" customFormat="1" ht="21" customHeight="1">
      <c r="A4" s="329" t="s">
        <v>357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</row>
    <row r="5" spans="1:26" s="98" customFormat="1" ht="18.75" customHeight="1">
      <c r="A5" s="331" t="s">
        <v>363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</row>
    <row r="6" spans="1:26" ht="9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17" customFormat="1" ht="15" customHeight="1">
      <c r="A7" s="87" t="s">
        <v>68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 t="s">
        <v>69</v>
      </c>
      <c r="Z7" s="19"/>
    </row>
    <row r="8" spans="1:26" s="20" customFormat="1" ht="19.5" customHeight="1">
      <c r="A8" s="316" t="s">
        <v>29</v>
      </c>
      <c r="B8" s="315" t="s">
        <v>2</v>
      </c>
      <c r="C8" s="322" t="s">
        <v>13</v>
      </c>
      <c r="D8" s="319" t="s">
        <v>15</v>
      </c>
      <c r="E8" s="319" t="s">
        <v>3</v>
      </c>
      <c r="F8" s="316" t="s">
        <v>14</v>
      </c>
      <c r="G8" s="319" t="s">
        <v>16</v>
      </c>
      <c r="H8" s="319" t="s">
        <v>3</v>
      </c>
      <c r="I8" s="319" t="s">
        <v>4</v>
      </c>
      <c r="J8" s="57"/>
      <c r="K8" s="319" t="s">
        <v>6</v>
      </c>
      <c r="L8" s="317" t="s">
        <v>19</v>
      </c>
      <c r="M8" s="317"/>
      <c r="N8" s="317"/>
      <c r="O8" s="317" t="s">
        <v>20</v>
      </c>
      <c r="P8" s="317"/>
      <c r="Q8" s="317"/>
      <c r="R8" s="317" t="s">
        <v>47</v>
      </c>
      <c r="S8" s="317"/>
      <c r="T8" s="317"/>
      <c r="U8" s="320" t="s">
        <v>21</v>
      </c>
      <c r="V8" s="322" t="s">
        <v>22</v>
      </c>
      <c r="W8" s="316" t="s">
        <v>23</v>
      </c>
      <c r="X8" s="315" t="s">
        <v>24</v>
      </c>
      <c r="Y8" s="318" t="s">
        <v>25</v>
      </c>
      <c r="Z8" s="318" t="s">
        <v>26</v>
      </c>
    </row>
    <row r="9" spans="1:26" s="20" customFormat="1" ht="39.75" customHeight="1">
      <c r="A9" s="316"/>
      <c r="B9" s="315"/>
      <c r="C9" s="323"/>
      <c r="D9" s="319"/>
      <c r="E9" s="319"/>
      <c r="F9" s="316"/>
      <c r="G9" s="319"/>
      <c r="H9" s="319"/>
      <c r="I9" s="319"/>
      <c r="J9" s="57"/>
      <c r="K9" s="319"/>
      <c r="L9" s="21" t="s">
        <v>27</v>
      </c>
      <c r="M9" s="22" t="s">
        <v>28</v>
      </c>
      <c r="N9" s="23" t="s">
        <v>29</v>
      </c>
      <c r="O9" s="21" t="s">
        <v>27</v>
      </c>
      <c r="P9" s="22" t="s">
        <v>28</v>
      </c>
      <c r="Q9" s="23" t="s">
        <v>29</v>
      </c>
      <c r="R9" s="21" t="s">
        <v>27</v>
      </c>
      <c r="S9" s="22" t="s">
        <v>28</v>
      </c>
      <c r="T9" s="23" t="s">
        <v>29</v>
      </c>
      <c r="U9" s="321"/>
      <c r="V9" s="323"/>
      <c r="W9" s="316"/>
      <c r="X9" s="315"/>
      <c r="Y9" s="318"/>
      <c r="Z9" s="318"/>
    </row>
    <row r="10" spans="1:26" s="85" customFormat="1" ht="38.25" customHeight="1">
      <c r="A10" s="79">
        <f aca="true" t="shared" si="0" ref="A10:A21">RANK(Y10,Y$10:Y$21,0)</f>
        <v>1</v>
      </c>
      <c r="B10" s="24"/>
      <c r="C10" s="69"/>
      <c r="D10" s="286" t="s">
        <v>227</v>
      </c>
      <c r="E10" s="287"/>
      <c r="F10" s="288" t="s">
        <v>8</v>
      </c>
      <c r="G10" s="210" t="s">
        <v>277</v>
      </c>
      <c r="H10" s="289"/>
      <c r="I10" s="201" t="s">
        <v>217</v>
      </c>
      <c r="J10" s="91" t="s">
        <v>115</v>
      </c>
      <c r="K10" s="247" t="s">
        <v>259</v>
      </c>
      <c r="L10" s="80">
        <v>123.5</v>
      </c>
      <c r="M10" s="81">
        <f aca="true" t="shared" si="1" ref="M10:M21">L10/1.9-IF($U10=1,0.5,IF($U10=2,1.5,0))</f>
        <v>65</v>
      </c>
      <c r="N10" s="82">
        <f aca="true" t="shared" si="2" ref="N10:N21">RANK(M10,M$10:M$21,0)</f>
        <v>3</v>
      </c>
      <c r="O10" s="80">
        <v>126.5</v>
      </c>
      <c r="P10" s="81">
        <f aca="true" t="shared" si="3" ref="P10:P21">O10/1.9-IF($U10=1,0.5,IF($U10=2,1.5,0))</f>
        <v>66.57894736842105</v>
      </c>
      <c r="Q10" s="82">
        <f aca="true" t="shared" si="4" ref="Q10:Q21">RANK(P10,P$10:P$21,0)</f>
        <v>2</v>
      </c>
      <c r="R10" s="80">
        <v>128.5</v>
      </c>
      <c r="S10" s="81">
        <f aca="true" t="shared" si="5" ref="S10:S21">R10/1.9-IF($U10=1,0.5,IF($U10=2,1.5,0))</f>
        <v>67.63157894736842</v>
      </c>
      <c r="T10" s="82">
        <f aca="true" t="shared" si="6" ref="T10:T21">RANK(S10,S$10:S$21,0)</f>
        <v>1</v>
      </c>
      <c r="U10" s="83"/>
      <c r="V10" s="83"/>
      <c r="W10" s="80">
        <f aca="true" t="shared" si="7" ref="W10:W21">L10+O10+R10</f>
        <v>378.5</v>
      </c>
      <c r="X10" s="84"/>
      <c r="Y10" s="81">
        <f aca="true" t="shared" si="8" ref="Y10:Y21">ROUND(SUM(M10,P10,S10)/3,3)</f>
        <v>66.404</v>
      </c>
      <c r="Z10" s="272"/>
    </row>
    <row r="11" spans="1:26" s="85" customFormat="1" ht="38.25" customHeight="1">
      <c r="A11" s="79">
        <f t="shared" si="0"/>
        <v>2</v>
      </c>
      <c r="B11" s="24"/>
      <c r="C11" s="69"/>
      <c r="D11" s="78" t="s">
        <v>176</v>
      </c>
      <c r="E11" s="134"/>
      <c r="F11" s="130" t="s">
        <v>8</v>
      </c>
      <c r="G11" s="156" t="s">
        <v>315</v>
      </c>
      <c r="H11" s="154" t="s">
        <v>188</v>
      </c>
      <c r="I11" s="155" t="s">
        <v>95</v>
      </c>
      <c r="J11" s="157" t="s">
        <v>95</v>
      </c>
      <c r="K11" s="91" t="s">
        <v>96</v>
      </c>
      <c r="L11" s="80">
        <v>126</v>
      </c>
      <c r="M11" s="81">
        <f t="shared" si="1"/>
        <v>66.31578947368422</v>
      </c>
      <c r="N11" s="82">
        <f t="shared" si="2"/>
        <v>2</v>
      </c>
      <c r="O11" s="80">
        <v>124</v>
      </c>
      <c r="P11" s="81">
        <f t="shared" si="3"/>
        <v>65.26315789473685</v>
      </c>
      <c r="Q11" s="82">
        <f t="shared" si="4"/>
        <v>4</v>
      </c>
      <c r="R11" s="80">
        <v>124</v>
      </c>
      <c r="S11" s="81">
        <f t="shared" si="5"/>
        <v>65.26315789473685</v>
      </c>
      <c r="T11" s="82">
        <f t="shared" si="6"/>
        <v>2</v>
      </c>
      <c r="U11" s="83"/>
      <c r="V11" s="83"/>
      <c r="W11" s="80">
        <f t="shared" si="7"/>
        <v>374</v>
      </c>
      <c r="X11" s="84"/>
      <c r="Y11" s="81">
        <f t="shared" si="8"/>
        <v>65.614</v>
      </c>
      <c r="Z11" s="272"/>
    </row>
    <row r="12" spans="1:26" s="85" customFormat="1" ht="38.25" customHeight="1">
      <c r="A12" s="79">
        <f t="shared" si="0"/>
        <v>3</v>
      </c>
      <c r="B12" s="24"/>
      <c r="C12" s="69"/>
      <c r="D12" s="177" t="s">
        <v>211</v>
      </c>
      <c r="E12" s="178"/>
      <c r="F12" s="135" t="s">
        <v>8</v>
      </c>
      <c r="G12" s="136" t="s">
        <v>282</v>
      </c>
      <c r="H12" s="97"/>
      <c r="I12" s="181" t="s">
        <v>114</v>
      </c>
      <c r="J12" s="171" t="s">
        <v>115</v>
      </c>
      <c r="K12" s="137" t="s">
        <v>116</v>
      </c>
      <c r="L12" s="80">
        <v>123</v>
      </c>
      <c r="M12" s="81">
        <f t="shared" si="1"/>
        <v>64.23684210526316</v>
      </c>
      <c r="N12" s="82">
        <f t="shared" si="2"/>
        <v>5</v>
      </c>
      <c r="O12" s="80">
        <v>130.5</v>
      </c>
      <c r="P12" s="81">
        <f t="shared" si="3"/>
        <v>68.1842105263158</v>
      </c>
      <c r="Q12" s="82">
        <f t="shared" si="4"/>
        <v>1</v>
      </c>
      <c r="R12" s="80">
        <v>123</v>
      </c>
      <c r="S12" s="81">
        <f t="shared" si="5"/>
        <v>64.23684210526316</v>
      </c>
      <c r="T12" s="82">
        <f t="shared" si="6"/>
        <v>4</v>
      </c>
      <c r="U12" s="83">
        <v>1</v>
      </c>
      <c r="V12" s="83"/>
      <c r="W12" s="80">
        <f t="shared" si="7"/>
        <v>376.5</v>
      </c>
      <c r="X12" s="84"/>
      <c r="Y12" s="81">
        <f t="shared" si="8"/>
        <v>65.553</v>
      </c>
      <c r="Z12" s="272"/>
    </row>
    <row r="13" spans="1:26" s="85" customFormat="1" ht="38.25" customHeight="1">
      <c r="A13" s="79">
        <f t="shared" si="0"/>
        <v>4</v>
      </c>
      <c r="B13" s="24"/>
      <c r="C13" s="69"/>
      <c r="D13" s="177" t="s">
        <v>342</v>
      </c>
      <c r="E13" s="178"/>
      <c r="F13" s="135" t="s">
        <v>8</v>
      </c>
      <c r="G13" s="136" t="s">
        <v>343</v>
      </c>
      <c r="H13" s="97"/>
      <c r="I13" s="181" t="s">
        <v>237</v>
      </c>
      <c r="J13" s="94" t="s">
        <v>155</v>
      </c>
      <c r="K13" s="137" t="s">
        <v>116</v>
      </c>
      <c r="L13" s="80">
        <v>122.5</v>
      </c>
      <c r="M13" s="81">
        <f t="shared" si="1"/>
        <v>64.47368421052632</v>
      </c>
      <c r="N13" s="82">
        <f t="shared" si="2"/>
        <v>4</v>
      </c>
      <c r="O13" s="80">
        <v>124.5</v>
      </c>
      <c r="P13" s="81">
        <f t="shared" si="3"/>
        <v>65.52631578947368</v>
      </c>
      <c r="Q13" s="82">
        <f t="shared" si="4"/>
        <v>3</v>
      </c>
      <c r="R13" s="80">
        <v>120</v>
      </c>
      <c r="S13" s="81">
        <f t="shared" si="5"/>
        <v>63.15789473684211</v>
      </c>
      <c r="T13" s="82">
        <f t="shared" si="6"/>
        <v>6</v>
      </c>
      <c r="U13" s="83"/>
      <c r="V13" s="83"/>
      <c r="W13" s="80">
        <f t="shared" si="7"/>
        <v>367</v>
      </c>
      <c r="X13" s="84"/>
      <c r="Y13" s="81">
        <f t="shared" si="8"/>
        <v>64.386</v>
      </c>
      <c r="Z13" s="272"/>
    </row>
    <row r="14" spans="1:26" s="85" customFormat="1" ht="38.25" customHeight="1">
      <c r="A14" s="79">
        <f t="shared" si="0"/>
        <v>5</v>
      </c>
      <c r="B14" s="24"/>
      <c r="C14" s="69"/>
      <c r="D14" s="177" t="s">
        <v>290</v>
      </c>
      <c r="E14" s="134" t="s">
        <v>285</v>
      </c>
      <c r="F14" s="135" t="s">
        <v>8</v>
      </c>
      <c r="G14" s="136" t="s">
        <v>367</v>
      </c>
      <c r="H14" s="97" t="s">
        <v>287</v>
      </c>
      <c r="I14" s="181" t="s">
        <v>288</v>
      </c>
      <c r="J14" s="171" t="s">
        <v>41</v>
      </c>
      <c r="K14" s="137" t="s">
        <v>289</v>
      </c>
      <c r="L14" s="80">
        <v>127</v>
      </c>
      <c r="M14" s="81">
        <f t="shared" si="1"/>
        <v>66.8421052631579</v>
      </c>
      <c r="N14" s="82">
        <f t="shared" si="2"/>
        <v>1</v>
      </c>
      <c r="O14" s="80">
        <v>116.5</v>
      </c>
      <c r="P14" s="81">
        <f t="shared" si="3"/>
        <v>61.31578947368421</v>
      </c>
      <c r="Q14" s="82">
        <f t="shared" si="4"/>
        <v>9</v>
      </c>
      <c r="R14" s="80">
        <v>122.5</v>
      </c>
      <c r="S14" s="81">
        <f t="shared" si="5"/>
        <v>64.47368421052632</v>
      </c>
      <c r="T14" s="82">
        <f t="shared" si="6"/>
        <v>3</v>
      </c>
      <c r="U14" s="83"/>
      <c r="V14" s="83"/>
      <c r="W14" s="80">
        <f t="shared" si="7"/>
        <v>366</v>
      </c>
      <c r="X14" s="84"/>
      <c r="Y14" s="81">
        <f t="shared" si="8"/>
        <v>64.211</v>
      </c>
      <c r="Z14" s="272"/>
    </row>
    <row r="15" spans="1:26" s="85" customFormat="1" ht="38.25" customHeight="1">
      <c r="A15" s="79">
        <f t="shared" si="0"/>
        <v>6</v>
      </c>
      <c r="B15" s="24"/>
      <c r="C15" s="69"/>
      <c r="D15" s="177" t="s">
        <v>278</v>
      </c>
      <c r="E15" s="178"/>
      <c r="F15" s="135" t="s">
        <v>8</v>
      </c>
      <c r="G15" s="136" t="s">
        <v>281</v>
      </c>
      <c r="H15" s="97" t="s">
        <v>279</v>
      </c>
      <c r="I15" s="181" t="s">
        <v>280</v>
      </c>
      <c r="J15" s="91" t="s">
        <v>115</v>
      </c>
      <c r="K15" s="137" t="s">
        <v>116</v>
      </c>
      <c r="L15" s="80">
        <v>121.5</v>
      </c>
      <c r="M15" s="81">
        <f t="shared" si="1"/>
        <v>63.44736842105264</v>
      </c>
      <c r="N15" s="82">
        <f t="shared" si="2"/>
        <v>6</v>
      </c>
      <c r="O15" s="80">
        <v>122.5</v>
      </c>
      <c r="P15" s="81">
        <f t="shared" si="3"/>
        <v>63.973684210526315</v>
      </c>
      <c r="Q15" s="82">
        <f t="shared" si="4"/>
        <v>5</v>
      </c>
      <c r="R15" s="80">
        <v>120</v>
      </c>
      <c r="S15" s="81">
        <f t="shared" si="5"/>
        <v>62.65789473684211</v>
      </c>
      <c r="T15" s="82">
        <f t="shared" si="6"/>
        <v>7</v>
      </c>
      <c r="U15" s="83">
        <v>1</v>
      </c>
      <c r="V15" s="83"/>
      <c r="W15" s="80">
        <f t="shared" si="7"/>
        <v>364</v>
      </c>
      <c r="X15" s="84"/>
      <c r="Y15" s="81">
        <f t="shared" si="8"/>
        <v>63.36</v>
      </c>
      <c r="Z15" s="272"/>
    </row>
    <row r="16" spans="1:26" s="85" customFormat="1" ht="38.25" customHeight="1">
      <c r="A16" s="79">
        <f t="shared" si="0"/>
        <v>7</v>
      </c>
      <c r="B16" s="24"/>
      <c r="C16" s="69"/>
      <c r="D16" s="177" t="s">
        <v>238</v>
      </c>
      <c r="E16" s="178" t="s">
        <v>239</v>
      </c>
      <c r="F16" s="135" t="s">
        <v>8</v>
      </c>
      <c r="G16" s="136" t="s">
        <v>320</v>
      </c>
      <c r="H16" s="97" t="s">
        <v>197</v>
      </c>
      <c r="I16" s="94" t="s">
        <v>321</v>
      </c>
      <c r="J16" s="182" t="s">
        <v>41</v>
      </c>
      <c r="K16" s="137" t="s">
        <v>190</v>
      </c>
      <c r="L16" s="80">
        <v>120</v>
      </c>
      <c r="M16" s="81">
        <f t="shared" si="1"/>
        <v>63.15789473684211</v>
      </c>
      <c r="N16" s="82">
        <f t="shared" si="2"/>
        <v>7</v>
      </c>
      <c r="O16" s="80">
        <v>118</v>
      </c>
      <c r="P16" s="81">
        <f t="shared" si="3"/>
        <v>62.10526315789474</v>
      </c>
      <c r="Q16" s="82">
        <f t="shared" si="4"/>
        <v>6</v>
      </c>
      <c r="R16" s="80">
        <v>122</v>
      </c>
      <c r="S16" s="81">
        <f t="shared" si="5"/>
        <v>64.21052631578948</v>
      </c>
      <c r="T16" s="82">
        <f t="shared" si="6"/>
        <v>5</v>
      </c>
      <c r="U16" s="83"/>
      <c r="V16" s="83"/>
      <c r="W16" s="80">
        <f t="shared" si="7"/>
        <v>360</v>
      </c>
      <c r="X16" s="84"/>
      <c r="Y16" s="81">
        <f t="shared" si="8"/>
        <v>63.158</v>
      </c>
      <c r="Z16" s="272"/>
    </row>
    <row r="17" spans="1:26" s="85" customFormat="1" ht="38.25" customHeight="1">
      <c r="A17" s="79">
        <f t="shared" si="0"/>
        <v>8</v>
      </c>
      <c r="B17" s="24"/>
      <c r="C17" s="69"/>
      <c r="D17" s="146" t="s">
        <v>228</v>
      </c>
      <c r="E17" s="176"/>
      <c r="F17" s="145" t="s">
        <v>8</v>
      </c>
      <c r="G17" s="146" t="s">
        <v>330</v>
      </c>
      <c r="H17" s="93" t="s">
        <v>327</v>
      </c>
      <c r="I17" s="91" t="s">
        <v>329</v>
      </c>
      <c r="J17" s="91" t="s">
        <v>115</v>
      </c>
      <c r="K17" s="128" t="s">
        <v>259</v>
      </c>
      <c r="L17" s="80">
        <v>117.5</v>
      </c>
      <c r="M17" s="81">
        <f t="shared" si="1"/>
        <v>61.8421052631579</v>
      </c>
      <c r="N17" s="82">
        <f t="shared" si="2"/>
        <v>9</v>
      </c>
      <c r="O17" s="80">
        <v>118</v>
      </c>
      <c r="P17" s="81">
        <f t="shared" si="3"/>
        <v>62.10526315789474</v>
      </c>
      <c r="Q17" s="82">
        <f t="shared" si="4"/>
        <v>6</v>
      </c>
      <c r="R17" s="80">
        <v>119</v>
      </c>
      <c r="S17" s="81">
        <f t="shared" si="5"/>
        <v>62.631578947368425</v>
      </c>
      <c r="T17" s="82">
        <f t="shared" si="6"/>
        <v>8</v>
      </c>
      <c r="U17" s="83"/>
      <c r="V17" s="83"/>
      <c r="W17" s="80">
        <f t="shared" si="7"/>
        <v>354.5</v>
      </c>
      <c r="X17" s="84"/>
      <c r="Y17" s="81">
        <f t="shared" si="8"/>
        <v>62.193</v>
      </c>
      <c r="Z17" s="272"/>
    </row>
    <row r="18" spans="1:26" s="85" customFormat="1" ht="38.25" customHeight="1">
      <c r="A18" s="79">
        <f t="shared" si="0"/>
        <v>9</v>
      </c>
      <c r="B18" s="24"/>
      <c r="C18" s="69"/>
      <c r="D18" s="146" t="s">
        <v>269</v>
      </c>
      <c r="E18" s="178"/>
      <c r="F18" s="130" t="s">
        <v>8</v>
      </c>
      <c r="G18" s="146" t="s">
        <v>270</v>
      </c>
      <c r="H18" s="125" t="s">
        <v>181</v>
      </c>
      <c r="I18" s="181" t="s">
        <v>182</v>
      </c>
      <c r="J18" s="93" t="s">
        <v>155</v>
      </c>
      <c r="K18" s="166" t="s">
        <v>261</v>
      </c>
      <c r="L18" s="80">
        <v>116</v>
      </c>
      <c r="M18" s="81">
        <f t="shared" si="1"/>
        <v>61.05263157894737</v>
      </c>
      <c r="N18" s="82">
        <f t="shared" si="2"/>
        <v>10</v>
      </c>
      <c r="O18" s="80">
        <v>118</v>
      </c>
      <c r="P18" s="81">
        <f t="shared" si="3"/>
        <v>62.10526315789474</v>
      </c>
      <c r="Q18" s="82">
        <f t="shared" si="4"/>
        <v>6</v>
      </c>
      <c r="R18" s="80">
        <v>117</v>
      </c>
      <c r="S18" s="81">
        <f t="shared" si="5"/>
        <v>61.578947368421055</v>
      </c>
      <c r="T18" s="82">
        <f t="shared" si="6"/>
        <v>10</v>
      </c>
      <c r="U18" s="83"/>
      <c r="V18" s="83"/>
      <c r="W18" s="80">
        <f t="shared" si="7"/>
        <v>351</v>
      </c>
      <c r="X18" s="84"/>
      <c r="Y18" s="81">
        <f t="shared" si="8"/>
        <v>61.579</v>
      </c>
      <c r="Z18" s="272"/>
    </row>
    <row r="19" spans="1:26" s="85" customFormat="1" ht="38.25" customHeight="1">
      <c r="A19" s="79">
        <f t="shared" si="0"/>
        <v>10</v>
      </c>
      <c r="B19" s="24"/>
      <c r="C19" s="69"/>
      <c r="D19" s="177" t="s">
        <v>290</v>
      </c>
      <c r="E19" s="134" t="s">
        <v>285</v>
      </c>
      <c r="F19" s="135" t="s">
        <v>8</v>
      </c>
      <c r="G19" s="136" t="s">
        <v>366</v>
      </c>
      <c r="H19" s="97" t="s">
        <v>286</v>
      </c>
      <c r="I19" s="181" t="s">
        <v>288</v>
      </c>
      <c r="J19" s="171" t="s">
        <v>41</v>
      </c>
      <c r="K19" s="137" t="s">
        <v>289</v>
      </c>
      <c r="L19" s="80">
        <v>118</v>
      </c>
      <c r="M19" s="81">
        <f t="shared" si="1"/>
        <v>62.10526315789474</v>
      </c>
      <c r="N19" s="82">
        <f t="shared" si="2"/>
        <v>8</v>
      </c>
      <c r="O19" s="80">
        <v>113</v>
      </c>
      <c r="P19" s="81">
        <f t="shared" si="3"/>
        <v>59.473684210526315</v>
      </c>
      <c r="Q19" s="82">
        <f t="shared" si="4"/>
        <v>12</v>
      </c>
      <c r="R19" s="80">
        <v>117.5</v>
      </c>
      <c r="S19" s="81">
        <f t="shared" si="5"/>
        <v>61.8421052631579</v>
      </c>
      <c r="T19" s="82">
        <f t="shared" si="6"/>
        <v>9</v>
      </c>
      <c r="U19" s="83"/>
      <c r="V19" s="83"/>
      <c r="W19" s="80">
        <f t="shared" si="7"/>
        <v>348.5</v>
      </c>
      <c r="X19" s="84"/>
      <c r="Y19" s="81">
        <f t="shared" si="8"/>
        <v>61.14</v>
      </c>
      <c r="Z19" s="272"/>
    </row>
    <row r="20" spans="1:26" s="85" customFormat="1" ht="38.25" customHeight="1">
      <c r="A20" s="79">
        <f t="shared" si="0"/>
        <v>11</v>
      </c>
      <c r="B20" s="24"/>
      <c r="C20" s="69"/>
      <c r="D20" s="146" t="s">
        <v>229</v>
      </c>
      <c r="E20" s="176"/>
      <c r="F20" s="145" t="s">
        <v>8</v>
      </c>
      <c r="G20" s="146" t="s">
        <v>275</v>
      </c>
      <c r="H20" s="91" t="s">
        <v>230</v>
      </c>
      <c r="I20" s="145" t="s">
        <v>276</v>
      </c>
      <c r="J20" s="93" t="s">
        <v>155</v>
      </c>
      <c r="K20" s="91" t="s">
        <v>180</v>
      </c>
      <c r="L20" s="80">
        <v>114</v>
      </c>
      <c r="M20" s="81">
        <f t="shared" si="1"/>
        <v>60</v>
      </c>
      <c r="N20" s="82">
        <f t="shared" si="2"/>
        <v>11</v>
      </c>
      <c r="O20" s="80">
        <v>115.5</v>
      </c>
      <c r="P20" s="81">
        <f t="shared" si="3"/>
        <v>60.78947368421053</v>
      </c>
      <c r="Q20" s="82">
        <f t="shared" si="4"/>
        <v>10</v>
      </c>
      <c r="R20" s="80">
        <v>115.5</v>
      </c>
      <c r="S20" s="81">
        <f t="shared" si="5"/>
        <v>60.78947368421053</v>
      </c>
      <c r="T20" s="82">
        <f t="shared" si="6"/>
        <v>11</v>
      </c>
      <c r="U20" s="83"/>
      <c r="V20" s="83"/>
      <c r="W20" s="80">
        <f t="shared" si="7"/>
        <v>345</v>
      </c>
      <c r="X20" s="84"/>
      <c r="Y20" s="81">
        <f t="shared" si="8"/>
        <v>60.526</v>
      </c>
      <c r="Z20" s="272"/>
    </row>
    <row r="21" spans="1:26" s="85" customFormat="1" ht="38.25" customHeight="1">
      <c r="A21" s="79">
        <f t="shared" si="0"/>
        <v>12</v>
      </c>
      <c r="B21" s="24"/>
      <c r="C21" s="69"/>
      <c r="D21" s="177" t="s">
        <v>267</v>
      </c>
      <c r="E21" s="178"/>
      <c r="F21" s="135" t="s">
        <v>8</v>
      </c>
      <c r="G21" s="136" t="s">
        <v>268</v>
      </c>
      <c r="H21" s="97" t="s">
        <v>232</v>
      </c>
      <c r="I21" s="182" t="s">
        <v>233</v>
      </c>
      <c r="J21" s="94" t="s">
        <v>155</v>
      </c>
      <c r="K21" s="137" t="s">
        <v>116</v>
      </c>
      <c r="L21" s="80">
        <v>113.5</v>
      </c>
      <c r="M21" s="81">
        <f t="shared" si="1"/>
        <v>59.73684210526316</v>
      </c>
      <c r="N21" s="82">
        <f t="shared" si="2"/>
        <v>12</v>
      </c>
      <c r="O21" s="80">
        <v>115.5</v>
      </c>
      <c r="P21" s="81">
        <f t="shared" si="3"/>
        <v>60.78947368421053</v>
      </c>
      <c r="Q21" s="82">
        <f t="shared" si="4"/>
        <v>10</v>
      </c>
      <c r="R21" s="80">
        <v>113</v>
      </c>
      <c r="S21" s="81">
        <f t="shared" si="5"/>
        <v>59.473684210526315</v>
      </c>
      <c r="T21" s="82">
        <f t="shared" si="6"/>
        <v>12</v>
      </c>
      <c r="U21" s="83"/>
      <c r="V21" s="83"/>
      <c r="W21" s="80">
        <f t="shared" si="7"/>
        <v>342</v>
      </c>
      <c r="X21" s="84"/>
      <c r="Y21" s="81">
        <f t="shared" si="8"/>
        <v>60</v>
      </c>
      <c r="Z21" s="272"/>
    </row>
    <row r="22" spans="1:26" s="25" customFormat="1" ht="32.25" customHeight="1">
      <c r="A22" s="26"/>
      <c r="B22" s="27"/>
      <c r="C22" s="28"/>
      <c r="D22" s="42"/>
      <c r="E22" s="3"/>
      <c r="F22" s="4"/>
      <c r="G22" s="5"/>
      <c r="H22" s="43"/>
      <c r="I22" s="44"/>
      <c r="J22" s="4"/>
      <c r="K22" s="6"/>
      <c r="L22" s="29"/>
      <c r="M22" s="30"/>
      <c r="N22" s="31"/>
      <c r="O22" s="29"/>
      <c r="P22" s="30"/>
      <c r="Q22" s="31"/>
      <c r="R22" s="29"/>
      <c r="S22" s="30"/>
      <c r="T22" s="31"/>
      <c r="U22" s="31"/>
      <c r="V22" s="31"/>
      <c r="W22" s="29"/>
      <c r="X22" s="32"/>
      <c r="Y22" s="30"/>
      <c r="Z22" s="33"/>
    </row>
    <row r="23" spans="1:26" ht="32.25" customHeight="1">
      <c r="A23" s="34"/>
      <c r="B23" s="34"/>
      <c r="C23" s="34"/>
      <c r="D23" s="34" t="s">
        <v>17</v>
      </c>
      <c r="E23" s="34"/>
      <c r="F23" s="34"/>
      <c r="G23" s="34"/>
      <c r="H23" s="34"/>
      <c r="J23" s="34"/>
      <c r="K23" s="7" t="s">
        <v>53</v>
      </c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12" customHeight="1">
      <c r="A24" s="34"/>
      <c r="B24" s="34"/>
      <c r="C24" s="34"/>
      <c r="D24" s="34"/>
      <c r="E24" s="34"/>
      <c r="F24" s="34"/>
      <c r="G24" s="34"/>
      <c r="H24" s="34"/>
      <c r="J24" s="34"/>
      <c r="K24" s="7"/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ht="32.25" customHeight="1">
      <c r="A25" s="34"/>
      <c r="B25" s="34"/>
      <c r="C25" s="34"/>
      <c r="D25" s="34" t="s">
        <v>10</v>
      </c>
      <c r="E25" s="34"/>
      <c r="F25" s="34"/>
      <c r="G25" s="34"/>
      <c r="H25" s="34"/>
      <c r="J25" s="34"/>
      <c r="K25" s="7" t="s">
        <v>50</v>
      </c>
      <c r="L25" s="35"/>
      <c r="M25" s="39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ht="12.75">
      <c r="D26" s="45"/>
    </row>
  </sheetData>
  <sheetProtection/>
  <protectedRanges>
    <protectedRange sqref="K12" name="Диапазон1_3_1_1_3_11_1_1_3_1_1_2_1_3_1_2_1_1_1_1"/>
    <protectedRange sqref="K13" name="Диапазон1_3_1_1_3_11_1_1_3_1_1_2_1_3_2_3_2"/>
    <protectedRange sqref="K14" name="Диапазон1_3_1_1_3_11_1_1_3_1_1_2_1_3_1_2_1_1_2"/>
    <protectedRange sqref="K15" name="Диапазон1_3_1_1_3_11_1_1_3_1_1_2_1_3_1_2_1_1_1"/>
    <protectedRange sqref="K21" name="Диапазон1_3_1_1_3_11_1_1_3_1_1_2_1_3_1_2_1_1_4"/>
  </protectedRanges>
  <mergeCells count="24">
    <mergeCell ref="X8:X9"/>
    <mergeCell ref="L8:N8"/>
    <mergeCell ref="R8:T8"/>
    <mergeCell ref="U8:U9"/>
    <mergeCell ref="V8:V9"/>
    <mergeCell ref="W8:W9"/>
    <mergeCell ref="E8:E9"/>
    <mergeCell ref="A1:Z1"/>
    <mergeCell ref="A2:Z2"/>
    <mergeCell ref="A3:Z3"/>
    <mergeCell ref="A4:Z4"/>
    <mergeCell ref="A5:Z5"/>
    <mergeCell ref="K8:K9"/>
    <mergeCell ref="Y8:Y9"/>
    <mergeCell ref="Z8:Z9"/>
    <mergeCell ref="O8:Q8"/>
    <mergeCell ref="A8:A9"/>
    <mergeCell ref="B8:B9"/>
    <mergeCell ref="C8:C9"/>
    <mergeCell ref="D8:D9"/>
    <mergeCell ref="F8:F9"/>
    <mergeCell ref="G8:G9"/>
    <mergeCell ref="H8:H9"/>
    <mergeCell ref="I8:I9"/>
  </mergeCells>
  <printOptions/>
  <pageMargins left="0.27" right="0.15748031496062992" top="0.17" bottom="0.15748031496062992" header="0.17" footer="0.15748031496062992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SheetLayoutView="100" zoomScalePageLayoutView="0" workbookViewId="0" topLeftCell="A20">
      <selection activeCell="G32" sqref="G32"/>
    </sheetView>
  </sheetViews>
  <sheetFormatPr defaultColWidth="9.140625" defaultRowHeight="12.75"/>
  <cols>
    <col min="1" max="1" width="5.140625" style="108" customWidth="1"/>
    <col min="2" max="2" width="3.57421875" style="108" hidden="1" customWidth="1"/>
    <col min="3" max="3" width="23.7109375" style="109" customWidth="1"/>
    <col min="4" max="4" width="8.140625" style="109" customWidth="1"/>
    <col min="5" max="5" width="5.8515625" style="109" customWidth="1"/>
    <col min="6" max="6" width="35.140625" style="109" customWidth="1"/>
    <col min="7" max="7" width="9.421875" style="109" customWidth="1"/>
    <col min="8" max="8" width="18.28125" style="114" customWidth="1"/>
    <col min="9" max="9" width="18.28125" style="114" hidden="1" customWidth="1"/>
    <col min="10" max="10" width="24.57421875" style="139" customWidth="1"/>
    <col min="11" max="16" width="11.7109375" style="139" customWidth="1"/>
    <col min="17" max="17" width="7.57421875" style="109" hidden="1" customWidth="1"/>
    <col min="18" max="16384" width="9.140625" style="109" customWidth="1"/>
  </cols>
  <sheetData>
    <row r="1" spans="1:20" ht="48.7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108"/>
      <c r="S1" s="108"/>
      <c r="T1" s="108"/>
    </row>
    <row r="2" spans="1:20" s="111" customFormat="1" ht="14.25" customHeight="1">
      <c r="A2" s="186" t="s">
        <v>18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10"/>
      <c r="S2" s="110"/>
      <c r="T2" s="110"/>
    </row>
    <row r="3" spans="1:17" s="112" customFormat="1" ht="12.75">
      <c r="A3" s="187" t="s">
        <v>143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6" s="112" customFormat="1" ht="9" customHeight="1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25" s="121" customFormat="1" ht="15" customHeight="1">
      <c r="A5" s="87" t="s">
        <v>68</v>
      </c>
      <c r="B5" s="114"/>
      <c r="C5" s="113"/>
      <c r="D5" s="115"/>
      <c r="E5" s="116"/>
      <c r="F5" s="115"/>
      <c r="G5" s="117"/>
      <c r="H5" s="117"/>
      <c r="I5" s="118"/>
      <c r="J5" s="119"/>
      <c r="K5" s="120"/>
      <c r="L5" s="120"/>
      <c r="M5" s="120"/>
      <c r="N5" s="120"/>
      <c r="O5" s="120"/>
      <c r="P5" s="120"/>
      <c r="Q5" s="119"/>
      <c r="R5" s="119"/>
      <c r="S5" s="119"/>
      <c r="T5" s="119"/>
      <c r="U5" s="120"/>
      <c r="V5" s="120"/>
      <c r="W5" s="120"/>
      <c r="X5" s="120"/>
      <c r="Y5" s="120"/>
    </row>
    <row r="6" spans="1:17" ht="15" customHeight="1">
      <c r="A6" s="251" t="s">
        <v>29</v>
      </c>
      <c r="B6" s="218" t="s">
        <v>13</v>
      </c>
      <c r="C6" s="250" t="s">
        <v>15</v>
      </c>
      <c r="D6" s="250" t="s">
        <v>3</v>
      </c>
      <c r="E6" s="218" t="s">
        <v>14</v>
      </c>
      <c r="F6" s="250" t="s">
        <v>16</v>
      </c>
      <c r="G6" s="250" t="s">
        <v>3</v>
      </c>
      <c r="H6" s="250" t="s">
        <v>4</v>
      </c>
      <c r="I6" s="250" t="s">
        <v>5</v>
      </c>
      <c r="J6" s="250" t="s">
        <v>6</v>
      </c>
      <c r="K6" s="281" t="s">
        <v>78</v>
      </c>
      <c r="L6" s="281" t="s">
        <v>79</v>
      </c>
      <c r="M6" s="281" t="s">
        <v>80</v>
      </c>
      <c r="N6" s="281" t="s">
        <v>81</v>
      </c>
      <c r="O6" s="281" t="s">
        <v>82</v>
      </c>
      <c r="P6" s="281" t="s">
        <v>83</v>
      </c>
      <c r="Q6" s="250" t="s">
        <v>84</v>
      </c>
    </row>
    <row r="7" spans="1:17" ht="19.5" customHeight="1">
      <c r="A7" s="251"/>
      <c r="B7" s="218"/>
      <c r="C7" s="250"/>
      <c r="D7" s="250"/>
      <c r="E7" s="218"/>
      <c r="F7" s="250"/>
      <c r="G7" s="250"/>
      <c r="H7" s="250"/>
      <c r="I7" s="250"/>
      <c r="J7" s="250"/>
      <c r="K7" s="282"/>
      <c r="L7" s="282"/>
      <c r="M7" s="282"/>
      <c r="N7" s="248"/>
      <c r="O7" s="248"/>
      <c r="P7" s="282"/>
      <c r="Q7" s="250"/>
    </row>
    <row r="8" spans="1:17" ht="19.5" customHeight="1">
      <c r="A8" s="251"/>
      <c r="B8" s="218"/>
      <c r="C8" s="250"/>
      <c r="D8" s="250"/>
      <c r="E8" s="218"/>
      <c r="F8" s="250"/>
      <c r="G8" s="250"/>
      <c r="H8" s="250"/>
      <c r="I8" s="250"/>
      <c r="J8" s="250"/>
      <c r="K8" s="283"/>
      <c r="L8" s="283"/>
      <c r="M8" s="283"/>
      <c r="N8" s="249"/>
      <c r="O8" s="249"/>
      <c r="P8" s="283"/>
      <c r="Q8" s="250"/>
    </row>
    <row r="9" spans="1:17" ht="36" customHeight="1">
      <c r="A9" s="309" t="s">
        <v>144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280"/>
      <c r="Q9" s="122"/>
    </row>
    <row r="10" spans="1:17" s="196" customFormat="1" ht="36" customHeight="1">
      <c r="A10" s="123">
        <v>1</v>
      </c>
      <c r="B10" s="193"/>
      <c r="C10" s="158" t="s">
        <v>153</v>
      </c>
      <c r="D10" s="159"/>
      <c r="E10" s="160" t="s">
        <v>8</v>
      </c>
      <c r="F10" s="161" t="s">
        <v>351</v>
      </c>
      <c r="G10" s="168"/>
      <c r="H10" s="206" t="s">
        <v>154</v>
      </c>
      <c r="I10" s="183" t="s">
        <v>155</v>
      </c>
      <c r="J10" s="162" t="s">
        <v>116</v>
      </c>
      <c r="K10" s="141"/>
      <c r="L10" s="234"/>
      <c r="M10" s="234">
        <v>60.064</v>
      </c>
      <c r="N10" s="234">
        <v>60</v>
      </c>
      <c r="O10" s="148">
        <v>60</v>
      </c>
      <c r="P10" s="194">
        <f>SUM(M10:O10)</f>
        <v>180.064</v>
      </c>
      <c r="Q10" s="195"/>
    </row>
    <row r="11" spans="1:25" s="196" customFormat="1" ht="36" customHeight="1">
      <c r="A11" s="123"/>
      <c r="B11" s="124"/>
      <c r="C11" s="149" t="s">
        <v>150</v>
      </c>
      <c r="D11" s="150"/>
      <c r="E11" s="151" t="s">
        <v>8</v>
      </c>
      <c r="F11" s="294" t="s">
        <v>305</v>
      </c>
      <c r="G11" s="295" t="s">
        <v>151</v>
      </c>
      <c r="H11" s="152" t="s">
        <v>152</v>
      </c>
      <c r="I11" s="152" t="s">
        <v>155</v>
      </c>
      <c r="J11" s="91" t="s">
        <v>180</v>
      </c>
      <c r="K11" s="141">
        <v>55.152</v>
      </c>
      <c r="L11" s="129"/>
      <c r="M11" s="147"/>
      <c r="N11" s="147"/>
      <c r="O11" s="148"/>
      <c r="P11" s="129" t="s">
        <v>45</v>
      </c>
      <c r="Q11" s="122"/>
      <c r="R11" s="109"/>
      <c r="S11" s="109"/>
      <c r="T11" s="109"/>
      <c r="U11" s="109"/>
      <c r="V11" s="109"/>
      <c r="W11" s="109"/>
      <c r="X11" s="109"/>
      <c r="Y11" s="109"/>
    </row>
    <row r="12" spans="1:25" s="196" customFormat="1" ht="36" customHeight="1">
      <c r="A12" s="123"/>
      <c r="B12" s="124"/>
      <c r="C12" s="77" t="s">
        <v>156</v>
      </c>
      <c r="D12" s="91"/>
      <c r="E12" s="145" t="s">
        <v>8</v>
      </c>
      <c r="F12" s="146" t="s">
        <v>368</v>
      </c>
      <c r="G12" s="296"/>
      <c r="H12" s="91"/>
      <c r="I12" s="205" t="s">
        <v>157</v>
      </c>
      <c r="J12" s="205" t="s">
        <v>158</v>
      </c>
      <c r="K12" s="141"/>
      <c r="L12" s="147">
        <v>53.636</v>
      </c>
      <c r="M12" s="147"/>
      <c r="N12" s="147"/>
      <c r="O12" s="148"/>
      <c r="P12" s="129" t="s">
        <v>45</v>
      </c>
      <c r="Q12" s="122"/>
      <c r="R12" s="109"/>
      <c r="S12" s="109"/>
      <c r="T12" s="109"/>
      <c r="U12" s="109"/>
      <c r="V12" s="109"/>
      <c r="W12" s="109"/>
      <c r="X12" s="109"/>
      <c r="Y12" s="109"/>
    </row>
    <row r="13" spans="1:17" ht="36" customHeight="1">
      <c r="A13" s="123"/>
      <c r="B13" s="124"/>
      <c r="C13" s="77" t="s">
        <v>159</v>
      </c>
      <c r="D13" s="91"/>
      <c r="E13" s="145" t="s">
        <v>8</v>
      </c>
      <c r="F13" s="260" t="s">
        <v>369</v>
      </c>
      <c r="G13" s="266"/>
      <c r="H13" s="205"/>
      <c r="I13" s="205" t="s">
        <v>157</v>
      </c>
      <c r="J13" s="205" t="s">
        <v>158</v>
      </c>
      <c r="K13" s="141"/>
      <c r="L13" s="147">
        <v>61.97</v>
      </c>
      <c r="M13" s="147"/>
      <c r="N13" s="147"/>
      <c r="O13" s="148"/>
      <c r="P13" s="129" t="s">
        <v>45</v>
      </c>
      <c r="Q13" s="122"/>
    </row>
    <row r="14" spans="1:25" ht="36" customHeight="1">
      <c r="A14" s="123"/>
      <c r="B14" s="193"/>
      <c r="C14" s="292" t="s">
        <v>145</v>
      </c>
      <c r="D14" s="91" t="s">
        <v>146</v>
      </c>
      <c r="E14" s="145" t="s">
        <v>9</v>
      </c>
      <c r="F14" s="146" t="s">
        <v>147</v>
      </c>
      <c r="G14" s="91" t="s">
        <v>148</v>
      </c>
      <c r="H14" s="145" t="s">
        <v>149</v>
      </c>
      <c r="I14" s="93" t="s">
        <v>95</v>
      </c>
      <c r="J14" s="91" t="s">
        <v>96</v>
      </c>
      <c r="K14" s="141">
        <v>65.303</v>
      </c>
      <c r="L14" s="234">
        <v>65.606</v>
      </c>
      <c r="M14" s="234"/>
      <c r="N14" s="234"/>
      <c r="O14" s="148"/>
      <c r="P14" s="194" t="s">
        <v>45</v>
      </c>
      <c r="Q14" s="195"/>
      <c r="R14" s="196"/>
      <c r="S14" s="196"/>
      <c r="T14" s="196"/>
      <c r="U14" s="196"/>
      <c r="V14" s="196"/>
      <c r="W14" s="196"/>
      <c r="X14" s="196"/>
      <c r="Y14" s="196"/>
    </row>
    <row r="15" spans="1:17" ht="36" customHeight="1">
      <c r="A15" s="123"/>
      <c r="B15" s="124"/>
      <c r="C15" s="153" t="s">
        <v>160</v>
      </c>
      <c r="D15" s="154"/>
      <c r="E15" s="155" t="s">
        <v>8</v>
      </c>
      <c r="F15" s="156" t="s">
        <v>306</v>
      </c>
      <c r="G15" s="157" t="s">
        <v>56</v>
      </c>
      <c r="H15" s="154" t="s">
        <v>161</v>
      </c>
      <c r="I15" s="154" t="s">
        <v>57</v>
      </c>
      <c r="J15" s="154" t="s">
        <v>258</v>
      </c>
      <c r="K15" s="141"/>
      <c r="L15" s="147">
        <v>62.955</v>
      </c>
      <c r="M15" s="147"/>
      <c r="N15" s="147"/>
      <c r="O15" s="148"/>
      <c r="P15" s="129" t="s">
        <v>45</v>
      </c>
      <c r="Q15" s="122"/>
    </row>
    <row r="16" spans="1:25" s="196" customFormat="1" ht="36" customHeight="1">
      <c r="A16" s="123"/>
      <c r="B16" s="124"/>
      <c r="C16" s="153" t="s">
        <v>162</v>
      </c>
      <c r="D16" s="154"/>
      <c r="E16" s="155" t="s">
        <v>8</v>
      </c>
      <c r="F16" s="156" t="s">
        <v>308</v>
      </c>
      <c r="G16" s="157"/>
      <c r="H16" s="154" t="s">
        <v>61</v>
      </c>
      <c r="I16" s="154" t="s">
        <v>163</v>
      </c>
      <c r="J16" s="154" t="s">
        <v>164</v>
      </c>
      <c r="K16" s="141"/>
      <c r="L16" s="147">
        <v>0</v>
      </c>
      <c r="M16" s="147"/>
      <c r="N16" s="147"/>
      <c r="O16" s="148"/>
      <c r="P16" s="129" t="s">
        <v>45</v>
      </c>
      <c r="Q16" s="122"/>
      <c r="R16" s="109"/>
      <c r="S16" s="109"/>
      <c r="T16" s="109"/>
      <c r="U16" s="109"/>
      <c r="V16" s="109"/>
      <c r="W16" s="109"/>
      <c r="X16" s="109"/>
      <c r="Y16" s="109"/>
    </row>
    <row r="17" spans="1:17" ht="36" customHeight="1">
      <c r="A17" s="123"/>
      <c r="B17" s="124"/>
      <c r="C17" s="158" t="s">
        <v>162</v>
      </c>
      <c r="D17" s="159" t="s">
        <v>58</v>
      </c>
      <c r="E17" s="160">
        <v>2</v>
      </c>
      <c r="F17" s="161" t="s">
        <v>307</v>
      </c>
      <c r="G17" s="162" t="s">
        <v>59</v>
      </c>
      <c r="H17" s="265" t="s">
        <v>63</v>
      </c>
      <c r="I17" s="265" t="s">
        <v>163</v>
      </c>
      <c r="J17" s="163" t="s">
        <v>166</v>
      </c>
      <c r="K17" s="141"/>
      <c r="L17" s="147"/>
      <c r="M17" s="147">
        <v>61.795</v>
      </c>
      <c r="N17" s="147"/>
      <c r="O17" s="148"/>
      <c r="P17" s="129" t="s">
        <v>45</v>
      </c>
      <c r="Q17" s="122"/>
    </row>
    <row r="18" spans="1:17" ht="36" customHeight="1">
      <c r="A18" s="123"/>
      <c r="B18" s="124"/>
      <c r="C18" s="77" t="s">
        <v>167</v>
      </c>
      <c r="D18" s="91" t="s">
        <v>168</v>
      </c>
      <c r="E18" s="92" t="s">
        <v>8</v>
      </c>
      <c r="F18" s="146" t="s">
        <v>352</v>
      </c>
      <c r="G18" s="93"/>
      <c r="H18" s="145" t="s">
        <v>95</v>
      </c>
      <c r="I18" s="93" t="s">
        <v>95</v>
      </c>
      <c r="J18" s="91" t="s">
        <v>96</v>
      </c>
      <c r="K18" s="141"/>
      <c r="L18" s="147">
        <v>62.045</v>
      </c>
      <c r="M18" s="147"/>
      <c r="N18" s="147"/>
      <c r="O18" s="148"/>
      <c r="P18" s="129" t="s">
        <v>45</v>
      </c>
      <c r="Q18" s="122"/>
    </row>
    <row r="19" spans="1:25" ht="36" customHeight="1">
      <c r="A19" s="123"/>
      <c r="B19" s="193"/>
      <c r="C19" s="78" t="s">
        <v>169</v>
      </c>
      <c r="D19" s="134"/>
      <c r="E19" s="135" t="s">
        <v>8</v>
      </c>
      <c r="F19" s="199" t="s">
        <v>262</v>
      </c>
      <c r="G19" s="190" t="s">
        <v>175</v>
      </c>
      <c r="H19" s="126" t="s">
        <v>155</v>
      </c>
      <c r="I19" s="126" t="s">
        <v>155</v>
      </c>
      <c r="J19" s="137" t="s">
        <v>116</v>
      </c>
      <c r="K19" s="141"/>
      <c r="L19" s="234"/>
      <c r="M19" s="234">
        <v>60.128</v>
      </c>
      <c r="N19" s="234">
        <v>63.561</v>
      </c>
      <c r="O19" s="148"/>
      <c r="P19" s="194" t="s">
        <v>45</v>
      </c>
      <c r="Q19" s="195"/>
      <c r="R19" s="196"/>
      <c r="S19" s="196"/>
      <c r="T19" s="196"/>
      <c r="U19" s="196"/>
      <c r="V19" s="196"/>
      <c r="W19" s="196"/>
      <c r="X19" s="196"/>
      <c r="Y19" s="196"/>
    </row>
    <row r="20" spans="1:25" ht="36" customHeight="1">
      <c r="A20" s="123"/>
      <c r="B20" s="193"/>
      <c r="C20" s="164" t="s">
        <v>169</v>
      </c>
      <c r="D20" s="134"/>
      <c r="E20" s="293" t="s">
        <v>8</v>
      </c>
      <c r="F20" s="165" t="s">
        <v>341</v>
      </c>
      <c r="G20" s="125" t="s">
        <v>170</v>
      </c>
      <c r="H20" s="76" t="s">
        <v>171</v>
      </c>
      <c r="I20" s="126" t="s">
        <v>155</v>
      </c>
      <c r="J20" s="91" t="s">
        <v>260</v>
      </c>
      <c r="K20" s="141">
        <v>59.955</v>
      </c>
      <c r="L20" s="234"/>
      <c r="M20" s="234"/>
      <c r="N20" s="234">
        <v>62.424</v>
      </c>
      <c r="O20" s="148"/>
      <c r="P20" s="194" t="s">
        <v>45</v>
      </c>
      <c r="Q20" s="195"/>
      <c r="R20" s="196"/>
      <c r="S20" s="196"/>
      <c r="T20" s="196"/>
      <c r="U20" s="196"/>
      <c r="V20" s="196"/>
      <c r="W20" s="196"/>
      <c r="X20" s="196"/>
      <c r="Y20" s="196"/>
    </row>
    <row r="21" spans="1:17" ht="36" customHeight="1">
      <c r="A21" s="123"/>
      <c r="B21" s="124"/>
      <c r="C21" s="77" t="s">
        <v>172</v>
      </c>
      <c r="D21" s="91" t="s">
        <v>173</v>
      </c>
      <c r="E21" s="167" t="s">
        <v>8</v>
      </c>
      <c r="F21" s="146" t="s">
        <v>352</v>
      </c>
      <c r="G21" s="93"/>
      <c r="H21" s="145" t="s">
        <v>95</v>
      </c>
      <c r="I21" s="93" t="s">
        <v>95</v>
      </c>
      <c r="J21" s="91" t="s">
        <v>96</v>
      </c>
      <c r="K21" s="141"/>
      <c r="L21" s="147">
        <v>57.424</v>
      </c>
      <c r="M21" s="147"/>
      <c r="N21" s="147"/>
      <c r="O21" s="148"/>
      <c r="P21" s="129" t="s">
        <v>45</v>
      </c>
      <c r="Q21" s="122"/>
    </row>
    <row r="22" spans="1:17" ht="36" customHeight="1">
      <c r="A22" s="309" t="s">
        <v>99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280"/>
      <c r="Q22" s="122"/>
    </row>
    <row r="23" spans="1:17" s="196" customFormat="1" ht="36" customHeight="1">
      <c r="A23" s="302">
        <v>1</v>
      </c>
      <c r="B23" s="193"/>
      <c r="C23" s="78" t="s">
        <v>195</v>
      </c>
      <c r="D23" s="134" t="s">
        <v>196</v>
      </c>
      <c r="E23" s="135" t="s">
        <v>8</v>
      </c>
      <c r="F23" s="136" t="s">
        <v>313</v>
      </c>
      <c r="G23" s="97" t="s">
        <v>197</v>
      </c>
      <c r="H23" s="94" t="s">
        <v>198</v>
      </c>
      <c r="I23" s="182" t="s">
        <v>41</v>
      </c>
      <c r="J23" s="137" t="s">
        <v>190</v>
      </c>
      <c r="K23" s="141"/>
      <c r="L23" s="194"/>
      <c r="M23" s="194">
        <v>65.192</v>
      </c>
      <c r="N23" s="194">
        <v>64.697</v>
      </c>
      <c r="O23" s="194">
        <v>64.697</v>
      </c>
      <c r="P23" s="194">
        <f>SUM(M23:O23)</f>
        <v>194.586</v>
      </c>
      <c r="Q23" s="195"/>
    </row>
    <row r="24" spans="1:17" s="196" customFormat="1" ht="36" customHeight="1">
      <c r="A24" s="302">
        <v>2</v>
      </c>
      <c r="B24" s="193"/>
      <c r="C24" s="78" t="s">
        <v>176</v>
      </c>
      <c r="D24" s="134"/>
      <c r="E24" s="130" t="s">
        <v>8</v>
      </c>
      <c r="F24" s="204" t="s">
        <v>283</v>
      </c>
      <c r="G24" s="96" t="s">
        <v>148</v>
      </c>
      <c r="H24" s="90" t="s">
        <v>177</v>
      </c>
      <c r="I24" s="191" t="s">
        <v>41</v>
      </c>
      <c r="J24" s="145" t="s">
        <v>104</v>
      </c>
      <c r="K24" s="141">
        <v>65.682</v>
      </c>
      <c r="L24" s="194">
        <v>64.924</v>
      </c>
      <c r="M24" s="194"/>
      <c r="N24" s="194"/>
      <c r="O24" s="131">
        <v>63.712</v>
      </c>
      <c r="P24" s="194">
        <f>SUM(K24:O24)</f>
        <v>194.31799999999998</v>
      </c>
      <c r="Q24" s="195"/>
    </row>
    <row r="25" spans="1:17" s="196" customFormat="1" ht="36" customHeight="1">
      <c r="A25" s="302">
        <v>3</v>
      </c>
      <c r="B25" s="193"/>
      <c r="C25" s="77" t="s">
        <v>203</v>
      </c>
      <c r="D25" s="91" t="s">
        <v>204</v>
      </c>
      <c r="E25" s="145" t="s">
        <v>8</v>
      </c>
      <c r="F25" s="146" t="s">
        <v>271</v>
      </c>
      <c r="G25" s="93" t="s">
        <v>205</v>
      </c>
      <c r="H25" s="91" t="s">
        <v>115</v>
      </c>
      <c r="I25" s="91" t="s">
        <v>115</v>
      </c>
      <c r="J25" s="91" t="s">
        <v>180</v>
      </c>
      <c r="K25" s="141"/>
      <c r="L25" s="194">
        <v>66.061</v>
      </c>
      <c r="M25" s="194"/>
      <c r="N25" s="194">
        <v>63.788</v>
      </c>
      <c r="O25" s="131">
        <v>63.788</v>
      </c>
      <c r="P25" s="194">
        <f>SUM(L25:O25)</f>
        <v>193.637</v>
      </c>
      <c r="Q25" s="195"/>
    </row>
    <row r="26" spans="1:17" s="196" customFormat="1" ht="36" customHeight="1">
      <c r="A26" s="302">
        <v>4</v>
      </c>
      <c r="B26" s="193"/>
      <c r="C26" s="77" t="s">
        <v>179</v>
      </c>
      <c r="D26" s="91"/>
      <c r="E26" s="145" t="s">
        <v>8</v>
      </c>
      <c r="F26" s="146" t="s">
        <v>265</v>
      </c>
      <c r="G26" s="91" t="s">
        <v>263</v>
      </c>
      <c r="H26" s="145" t="s">
        <v>264</v>
      </c>
      <c r="I26" s="93" t="s">
        <v>155</v>
      </c>
      <c r="J26" s="91" t="s">
        <v>180</v>
      </c>
      <c r="K26" s="141"/>
      <c r="L26" s="194">
        <v>63.333</v>
      </c>
      <c r="M26" s="194">
        <v>61.346</v>
      </c>
      <c r="N26" s="194"/>
      <c r="O26" s="131">
        <v>63.03</v>
      </c>
      <c r="P26" s="194">
        <f>SUM(L26:O26)</f>
        <v>187.709</v>
      </c>
      <c r="Q26" s="195"/>
    </row>
    <row r="27" spans="1:17" s="196" customFormat="1" ht="36" customHeight="1">
      <c r="A27" s="302">
        <v>5</v>
      </c>
      <c r="B27" s="193"/>
      <c r="C27" s="197" t="s">
        <v>174</v>
      </c>
      <c r="D27" s="198"/>
      <c r="E27" s="130" t="s">
        <v>8</v>
      </c>
      <c r="F27" s="199" t="s">
        <v>262</v>
      </c>
      <c r="G27" s="190" t="s">
        <v>175</v>
      </c>
      <c r="H27" s="126" t="s">
        <v>155</v>
      </c>
      <c r="I27" s="126" t="s">
        <v>155</v>
      </c>
      <c r="J27" s="91" t="s">
        <v>180</v>
      </c>
      <c r="K27" s="141">
        <v>61.439</v>
      </c>
      <c r="L27" s="194">
        <v>62.727</v>
      </c>
      <c r="M27" s="194">
        <v>58.782</v>
      </c>
      <c r="N27" s="194"/>
      <c r="O27" s="131">
        <v>61.894</v>
      </c>
      <c r="P27" s="194">
        <v>186.06</v>
      </c>
      <c r="Q27" s="195"/>
    </row>
    <row r="28" spans="1:17" s="196" customFormat="1" ht="36" customHeight="1">
      <c r="A28" s="123"/>
      <c r="B28" s="193"/>
      <c r="C28" s="78" t="s">
        <v>112</v>
      </c>
      <c r="D28" s="134"/>
      <c r="E28" s="135" t="s">
        <v>8</v>
      </c>
      <c r="F28" s="202" t="s">
        <v>270</v>
      </c>
      <c r="G28" s="125" t="s">
        <v>181</v>
      </c>
      <c r="H28" s="181" t="s">
        <v>182</v>
      </c>
      <c r="I28" s="182" t="s">
        <v>115</v>
      </c>
      <c r="J28" s="137" t="s">
        <v>116</v>
      </c>
      <c r="K28" s="141"/>
      <c r="L28" s="194"/>
      <c r="M28" s="194">
        <v>61.667</v>
      </c>
      <c r="N28" s="194">
        <v>62.121</v>
      </c>
      <c r="O28" s="131"/>
      <c r="P28" s="194" t="s">
        <v>45</v>
      </c>
      <c r="Q28" s="195"/>
    </row>
    <row r="29" spans="1:25" s="196" customFormat="1" ht="36" customHeight="1">
      <c r="A29" s="123"/>
      <c r="B29" s="124"/>
      <c r="C29" s="77" t="s">
        <v>132</v>
      </c>
      <c r="D29" s="91" t="s">
        <v>133</v>
      </c>
      <c r="E29" s="145" t="s">
        <v>8</v>
      </c>
      <c r="F29" s="146" t="s">
        <v>309</v>
      </c>
      <c r="G29" s="93" t="s">
        <v>134</v>
      </c>
      <c r="H29" s="91" t="s">
        <v>311</v>
      </c>
      <c r="I29" s="91" t="s">
        <v>41</v>
      </c>
      <c r="J29" s="91" t="s">
        <v>257</v>
      </c>
      <c r="K29" s="141"/>
      <c r="L29" s="129">
        <v>65.455</v>
      </c>
      <c r="M29" s="129"/>
      <c r="N29" s="129"/>
      <c r="O29" s="131"/>
      <c r="P29" s="129" t="s">
        <v>45</v>
      </c>
      <c r="Q29" s="122"/>
      <c r="R29" s="109"/>
      <c r="S29" s="109"/>
      <c r="T29" s="109"/>
      <c r="U29" s="109"/>
      <c r="V29" s="109"/>
      <c r="W29" s="109"/>
      <c r="X29" s="109"/>
      <c r="Y29" s="109"/>
    </row>
    <row r="30" spans="1:25" s="196" customFormat="1" ht="36" customHeight="1">
      <c r="A30" s="123"/>
      <c r="B30" s="124"/>
      <c r="C30" s="77" t="s">
        <v>132</v>
      </c>
      <c r="D30" s="91" t="s">
        <v>133</v>
      </c>
      <c r="E30" s="145" t="s">
        <v>8</v>
      </c>
      <c r="F30" s="146" t="s">
        <v>310</v>
      </c>
      <c r="G30" s="93" t="s">
        <v>136</v>
      </c>
      <c r="H30" s="91" t="s">
        <v>312</v>
      </c>
      <c r="I30" s="91" t="s">
        <v>41</v>
      </c>
      <c r="J30" s="91" t="s">
        <v>257</v>
      </c>
      <c r="K30" s="141"/>
      <c r="L30" s="129">
        <v>63.485</v>
      </c>
      <c r="M30" s="129"/>
      <c r="N30" s="129"/>
      <c r="O30" s="131"/>
      <c r="P30" s="129" t="s">
        <v>45</v>
      </c>
      <c r="Q30" s="122"/>
      <c r="R30" s="109"/>
      <c r="S30" s="109"/>
      <c r="T30" s="109"/>
      <c r="U30" s="109"/>
      <c r="V30" s="109"/>
      <c r="W30" s="109"/>
      <c r="X30" s="109"/>
      <c r="Y30" s="109"/>
    </row>
    <row r="31" spans="1:17" s="196" customFormat="1" ht="36" customHeight="1">
      <c r="A31" s="123"/>
      <c r="B31" s="193"/>
      <c r="C31" s="77" t="s">
        <v>234</v>
      </c>
      <c r="D31" s="91"/>
      <c r="E31" s="145" t="s">
        <v>8</v>
      </c>
      <c r="F31" s="202" t="s">
        <v>270</v>
      </c>
      <c r="G31" s="125" t="s">
        <v>181</v>
      </c>
      <c r="H31" s="181" t="s">
        <v>182</v>
      </c>
      <c r="I31" s="93" t="s">
        <v>155</v>
      </c>
      <c r="J31" s="91" t="s">
        <v>180</v>
      </c>
      <c r="K31" s="141">
        <v>58.485</v>
      </c>
      <c r="L31" s="194">
        <v>57.273</v>
      </c>
      <c r="M31" s="194"/>
      <c r="N31" s="194"/>
      <c r="O31" s="131"/>
      <c r="P31" s="194" t="s">
        <v>45</v>
      </c>
      <c r="Q31" s="195"/>
    </row>
    <row r="32" spans="1:25" s="196" customFormat="1" ht="36" customHeight="1">
      <c r="A32" s="123"/>
      <c r="B32" s="124"/>
      <c r="C32" s="78" t="s">
        <v>183</v>
      </c>
      <c r="D32" s="134" t="s">
        <v>184</v>
      </c>
      <c r="E32" s="135" t="s">
        <v>8</v>
      </c>
      <c r="F32" s="136" t="s">
        <v>317</v>
      </c>
      <c r="G32" s="97" t="s">
        <v>185</v>
      </c>
      <c r="H32" s="94" t="s">
        <v>165</v>
      </c>
      <c r="I32" s="182" t="s">
        <v>186</v>
      </c>
      <c r="J32" s="137" t="s">
        <v>166</v>
      </c>
      <c r="K32" s="141"/>
      <c r="L32" s="129"/>
      <c r="M32" s="129">
        <v>63.397</v>
      </c>
      <c r="N32" s="129"/>
      <c r="O32" s="131"/>
      <c r="P32" s="129" t="s">
        <v>45</v>
      </c>
      <c r="Q32" s="122"/>
      <c r="R32" s="109"/>
      <c r="S32" s="109"/>
      <c r="T32" s="109"/>
      <c r="U32" s="109"/>
      <c r="V32" s="109"/>
      <c r="W32" s="109"/>
      <c r="X32" s="109"/>
      <c r="Y32" s="109"/>
    </row>
    <row r="33" spans="1:17" ht="36" customHeight="1">
      <c r="A33" s="123"/>
      <c r="B33" s="193"/>
      <c r="C33" s="77" t="s">
        <v>176</v>
      </c>
      <c r="D33" s="91" t="s">
        <v>187</v>
      </c>
      <c r="E33" s="92" t="s">
        <v>8</v>
      </c>
      <c r="F33" s="146" t="s">
        <v>315</v>
      </c>
      <c r="G33" s="91" t="s">
        <v>188</v>
      </c>
      <c r="H33" s="145" t="s">
        <v>94</v>
      </c>
      <c r="I33" s="93" t="s">
        <v>95</v>
      </c>
      <c r="J33" s="91" t="s">
        <v>96</v>
      </c>
      <c r="K33" s="141"/>
      <c r="L33" s="194">
        <v>64.697</v>
      </c>
      <c r="M33" s="194"/>
      <c r="N33" s="194"/>
      <c r="O33" s="131"/>
      <c r="P33" s="129" t="s">
        <v>45</v>
      </c>
      <c r="Q33" s="122"/>
    </row>
    <row r="34" spans="1:25" ht="36" customHeight="1">
      <c r="A34" s="123"/>
      <c r="B34" s="193"/>
      <c r="C34" s="177" t="s">
        <v>342</v>
      </c>
      <c r="D34" s="178"/>
      <c r="E34" s="135" t="s">
        <v>8</v>
      </c>
      <c r="F34" s="136" t="s">
        <v>343</v>
      </c>
      <c r="G34" s="97"/>
      <c r="H34" s="181" t="s">
        <v>237</v>
      </c>
      <c r="I34" s="94" t="s">
        <v>155</v>
      </c>
      <c r="J34" s="137" t="s">
        <v>116</v>
      </c>
      <c r="K34" s="141"/>
      <c r="L34" s="194"/>
      <c r="M34" s="194"/>
      <c r="N34" s="194">
        <v>62.273</v>
      </c>
      <c r="O34" s="131"/>
      <c r="P34" s="194" t="s">
        <v>45</v>
      </c>
      <c r="Q34" s="195"/>
      <c r="R34" s="196"/>
      <c r="S34" s="196"/>
      <c r="T34" s="196"/>
      <c r="U34" s="196"/>
      <c r="V34" s="196"/>
      <c r="W34" s="196"/>
      <c r="X34" s="196"/>
      <c r="Y34" s="196"/>
    </row>
    <row r="35" spans="1:17" s="196" customFormat="1" ht="36" customHeight="1">
      <c r="A35" s="123"/>
      <c r="B35" s="193"/>
      <c r="C35" s="146" t="s">
        <v>228</v>
      </c>
      <c r="D35" s="176"/>
      <c r="E35" s="145" t="s">
        <v>8</v>
      </c>
      <c r="F35" s="146" t="s">
        <v>330</v>
      </c>
      <c r="G35" s="93" t="s">
        <v>327</v>
      </c>
      <c r="H35" s="91" t="s">
        <v>329</v>
      </c>
      <c r="I35" s="91" t="s">
        <v>115</v>
      </c>
      <c r="J35" s="128" t="s">
        <v>259</v>
      </c>
      <c r="K35" s="141"/>
      <c r="L35" s="194"/>
      <c r="M35" s="194"/>
      <c r="N35" s="194">
        <v>60.53</v>
      </c>
      <c r="O35" s="131"/>
      <c r="P35" s="194" t="s">
        <v>45</v>
      </c>
      <c r="Q35" s="195"/>
    </row>
    <row r="36" spans="1:25" ht="36" customHeight="1">
      <c r="A36" s="123"/>
      <c r="B36" s="193"/>
      <c r="C36" s="78" t="s">
        <v>65</v>
      </c>
      <c r="D36" s="134" t="s">
        <v>60</v>
      </c>
      <c r="E36" s="135" t="s">
        <v>8</v>
      </c>
      <c r="F36" s="136" t="s">
        <v>316</v>
      </c>
      <c r="G36" s="97" t="s">
        <v>62</v>
      </c>
      <c r="H36" s="94" t="s">
        <v>189</v>
      </c>
      <c r="I36" s="182" t="s">
        <v>41</v>
      </c>
      <c r="J36" s="137" t="s">
        <v>190</v>
      </c>
      <c r="K36" s="141"/>
      <c r="L36" s="194"/>
      <c r="M36" s="194">
        <v>64.103</v>
      </c>
      <c r="N36" s="194">
        <v>61.515</v>
      </c>
      <c r="O36" s="131"/>
      <c r="P36" s="194" t="s">
        <v>45</v>
      </c>
      <c r="Q36" s="195"/>
      <c r="R36" s="196"/>
      <c r="S36" s="196"/>
      <c r="T36" s="196"/>
      <c r="U36" s="196"/>
      <c r="V36" s="196"/>
      <c r="W36" s="196"/>
      <c r="X36" s="196"/>
      <c r="Y36" s="196"/>
    </row>
    <row r="37" spans="1:17" ht="36" customHeight="1">
      <c r="A37" s="123"/>
      <c r="B37" s="124"/>
      <c r="C37" s="222" t="s">
        <v>370</v>
      </c>
      <c r="D37" s="224" t="s">
        <v>191</v>
      </c>
      <c r="E37" s="223" t="s">
        <v>8</v>
      </c>
      <c r="F37" s="222" t="s">
        <v>371</v>
      </c>
      <c r="G37" s="224" t="s">
        <v>192</v>
      </c>
      <c r="H37" s="223" t="s">
        <v>193</v>
      </c>
      <c r="I37" s="127" t="s">
        <v>318</v>
      </c>
      <c r="J37" s="297" t="s">
        <v>194</v>
      </c>
      <c r="K37" s="141">
        <v>65.606</v>
      </c>
      <c r="L37" s="129"/>
      <c r="M37" s="129"/>
      <c r="N37" s="129"/>
      <c r="O37" s="131"/>
      <c r="P37" s="129" t="s">
        <v>45</v>
      </c>
      <c r="Q37" s="122"/>
    </row>
    <row r="38" spans="1:17" ht="36" customHeight="1">
      <c r="A38" s="123"/>
      <c r="B38" s="124"/>
      <c r="C38" s="77" t="s">
        <v>199</v>
      </c>
      <c r="D38" s="91" t="s">
        <v>200</v>
      </c>
      <c r="E38" s="92" t="s">
        <v>8</v>
      </c>
      <c r="F38" s="146" t="s">
        <v>314</v>
      </c>
      <c r="G38" s="91" t="s">
        <v>201</v>
      </c>
      <c r="H38" s="145" t="s">
        <v>202</v>
      </c>
      <c r="I38" s="93" t="s">
        <v>95</v>
      </c>
      <c r="J38" s="91" t="s">
        <v>96</v>
      </c>
      <c r="K38" s="141"/>
      <c r="L38" s="129">
        <v>62.682</v>
      </c>
      <c r="M38" s="129"/>
      <c r="N38" s="129"/>
      <c r="O38" s="131"/>
      <c r="P38" s="129" t="s">
        <v>45</v>
      </c>
      <c r="Q38" s="122"/>
    </row>
    <row r="39" spans="1:25" ht="36" customHeight="1">
      <c r="A39" s="123"/>
      <c r="B39" s="193"/>
      <c r="C39" s="298" t="s">
        <v>372</v>
      </c>
      <c r="D39" s="125" t="s">
        <v>178</v>
      </c>
      <c r="E39" s="92" t="s">
        <v>8</v>
      </c>
      <c r="F39" s="136" t="s">
        <v>266</v>
      </c>
      <c r="G39" s="97" t="s">
        <v>129</v>
      </c>
      <c r="H39" s="171" t="s">
        <v>115</v>
      </c>
      <c r="I39" s="171" t="s">
        <v>115</v>
      </c>
      <c r="J39" s="91" t="s">
        <v>180</v>
      </c>
      <c r="K39" s="141">
        <v>61.091</v>
      </c>
      <c r="L39" s="194">
        <v>64.091</v>
      </c>
      <c r="M39" s="194"/>
      <c r="N39" s="194"/>
      <c r="O39" s="131"/>
      <c r="P39" s="194" t="s">
        <v>45</v>
      </c>
      <c r="Q39" s="195"/>
      <c r="R39" s="196"/>
      <c r="S39" s="196"/>
      <c r="T39" s="196"/>
      <c r="U39" s="196"/>
      <c r="V39" s="196"/>
      <c r="W39" s="196"/>
      <c r="X39" s="196"/>
      <c r="Y39" s="196"/>
    </row>
    <row r="40" spans="1:25" s="196" customFormat="1" ht="36" customHeight="1">
      <c r="A40" s="123"/>
      <c r="B40" s="124"/>
      <c r="C40" s="299" t="s">
        <v>373</v>
      </c>
      <c r="D40" s="125" t="s">
        <v>98</v>
      </c>
      <c r="E40" s="300" t="s">
        <v>9</v>
      </c>
      <c r="F40" s="221" t="s">
        <v>334</v>
      </c>
      <c r="G40" s="132"/>
      <c r="H40" s="133"/>
      <c r="I40" s="127"/>
      <c r="J40" s="128" t="s">
        <v>256</v>
      </c>
      <c r="K40" s="141">
        <v>65.909</v>
      </c>
      <c r="L40" s="129"/>
      <c r="M40" s="129"/>
      <c r="N40" s="129"/>
      <c r="O40" s="131"/>
      <c r="P40" s="129" t="s">
        <v>45</v>
      </c>
      <c r="Q40" s="122"/>
      <c r="R40" s="109"/>
      <c r="S40" s="109"/>
      <c r="T40" s="109"/>
      <c r="U40" s="109"/>
      <c r="V40" s="109"/>
      <c r="W40" s="109"/>
      <c r="X40" s="109"/>
      <c r="Y40" s="109"/>
    </row>
    <row r="41" spans="1:25" s="185" customFormat="1" ht="36" customHeight="1">
      <c r="A41" s="123"/>
      <c r="B41" s="124"/>
      <c r="C41" s="77" t="s">
        <v>206</v>
      </c>
      <c r="D41" s="91" t="s">
        <v>207</v>
      </c>
      <c r="E41" s="145" t="s">
        <v>8</v>
      </c>
      <c r="F41" s="146" t="s">
        <v>304</v>
      </c>
      <c r="G41" s="93" t="s">
        <v>208</v>
      </c>
      <c r="H41" s="91" t="s">
        <v>209</v>
      </c>
      <c r="I41" s="91" t="s">
        <v>210</v>
      </c>
      <c r="J41" s="91" t="s">
        <v>158</v>
      </c>
      <c r="K41" s="141"/>
      <c r="L41" s="129">
        <v>63.515</v>
      </c>
      <c r="M41" s="129"/>
      <c r="N41" s="129"/>
      <c r="O41" s="131"/>
      <c r="P41" s="129" t="s">
        <v>45</v>
      </c>
      <c r="Q41" s="122"/>
      <c r="R41" s="109"/>
      <c r="S41" s="109"/>
      <c r="T41" s="109"/>
      <c r="U41" s="109"/>
      <c r="V41" s="109"/>
      <c r="W41" s="109"/>
      <c r="X41" s="109"/>
      <c r="Y41" s="109"/>
    </row>
    <row r="42" spans="1:25" ht="36" customHeight="1">
      <c r="A42" s="123"/>
      <c r="B42" s="193"/>
      <c r="C42" s="177" t="s">
        <v>211</v>
      </c>
      <c r="D42" s="178"/>
      <c r="E42" s="135" t="s">
        <v>8</v>
      </c>
      <c r="F42" s="136" t="s">
        <v>282</v>
      </c>
      <c r="G42" s="97"/>
      <c r="H42" s="181" t="s">
        <v>114</v>
      </c>
      <c r="I42" s="171" t="s">
        <v>115</v>
      </c>
      <c r="J42" s="137" t="s">
        <v>116</v>
      </c>
      <c r="K42" s="141"/>
      <c r="L42" s="194"/>
      <c r="M42" s="194"/>
      <c r="N42" s="194">
        <v>63.636</v>
      </c>
      <c r="O42" s="131"/>
      <c r="P42" s="194" t="s">
        <v>45</v>
      </c>
      <c r="Q42" s="195"/>
      <c r="R42" s="196"/>
      <c r="S42" s="196"/>
      <c r="T42" s="196"/>
      <c r="U42" s="196"/>
      <c r="V42" s="196"/>
      <c r="W42" s="196"/>
      <c r="X42" s="196"/>
      <c r="Y42" s="196"/>
    </row>
    <row r="43" spans="1:17" ht="36" customHeight="1">
      <c r="A43" s="123"/>
      <c r="B43" s="124"/>
      <c r="C43" s="78" t="s">
        <v>211</v>
      </c>
      <c r="D43" s="134"/>
      <c r="E43" s="130" t="s">
        <v>8</v>
      </c>
      <c r="F43" s="301" t="s">
        <v>374</v>
      </c>
      <c r="G43" s="138" t="s">
        <v>212</v>
      </c>
      <c r="H43" s="126" t="s">
        <v>213</v>
      </c>
      <c r="I43" s="127"/>
      <c r="J43" s="128" t="s">
        <v>256</v>
      </c>
      <c r="K43" s="141">
        <v>63.788</v>
      </c>
      <c r="L43" s="129"/>
      <c r="M43" s="129"/>
      <c r="N43" s="129"/>
      <c r="O43" s="131"/>
      <c r="P43" s="129" t="s">
        <v>45</v>
      </c>
      <c r="Q43" s="122"/>
    </row>
    <row r="44" spans="1:17" ht="36" customHeight="1">
      <c r="A44" s="123"/>
      <c r="B44" s="124"/>
      <c r="C44" s="78" t="s">
        <v>211</v>
      </c>
      <c r="D44" s="134"/>
      <c r="E44" s="130" t="s">
        <v>8</v>
      </c>
      <c r="F44" s="212" t="s">
        <v>303</v>
      </c>
      <c r="G44" s="169"/>
      <c r="H44" s="170" t="s">
        <v>214</v>
      </c>
      <c r="I44" s="171" t="s">
        <v>41</v>
      </c>
      <c r="J44" s="128" t="s">
        <v>256</v>
      </c>
      <c r="K44" s="141">
        <v>62.727</v>
      </c>
      <c r="L44" s="129"/>
      <c r="M44" s="129"/>
      <c r="N44" s="129"/>
      <c r="O44" s="131"/>
      <c r="P44" s="129" t="s">
        <v>45</v>
      </c>
      <c r="Q44" s="122"/>
    </row>
    <row r="45" spans="1:17" s="196" customFormat="1" ht="36" customHeight="1">
      <c r="A45" s="123"/>
      <c r="B45" s="193"/>
      <c r="C45" s="222" t="s">
        <v>375</v>
      </c>
      <c r="D45" s="224"/>
      <c r="E45" s="223" t="s">
        <v>8</v>
      </c>
      <c r="F45" s="199" t="s">
        <v>262</v>
      </c>
      <c r="G45" s="190" t="s">
        <v>175</v>
      </c>
      <c r="H45" s="126" t="s">
        <v>155</v>
      </c>
      <c r="I45" s="191" t="s">
        <v>155</v>
      </c>
      <c r="J45" s="91" t="s">
        <v>180</v>
      </c>
      <c r="K45" s="141">
        <v>62.197</v>
      </c>
      <c r="L45" s="194">
        <v>62.576</v>
      </c>
      <c r="M45" s="194"/>
      <c r="N45" s="194"/>
      <c r="O45" s="131"/>
      <c r="P45" s="194" t="s">
        <v>45</v>
      </c>
      <c r="Q45" s="195"/>
    </row>
    <row r="46" ht="62.25" customHeight="1"/>
    <row r="47" spans="3:10" ht="30" customHeight="1">
      <c r="C47" s="34" t="s">
        <v>17</v>
      </c>
      <c r="J47" s="7" t="s">
        <v>53</v>
      </c>
    </row>
    <row r="48" spans="3:10" ht="30" customHeight="1">
      <c r="C48" s="34"/>
      <c r="J48" s="7"/>
    </row>
    <row r="49" spans="3:10" ht="30" customHeight="1">
      <c r="C49" s="34" t="s">
        <v>10</v>
      </c>
      <c r="J49" s="7" t="s">
        <v>50</v>
      </c>
    </row>
  </sheetData>
  <sheetProtection/>
  <protectedRanges>
    <protectedRange sqref="I12" name="Диапазон1_3_1_1_1_1_1_4_1_1_3_2_1_2"/>
    <protectedRange sqref="I9 I22" name="Диапазон1_3_1_1_1_1_1_4_1_1_3_2_1_2_1"/>
    <protectedRange sqref="J29" name="Диапазон1_3_1_1_3_11_1_1_3_1_3_1_1_1_1_3_2_1_1_6_1"/>
    <protectedRange sqref="J24" name="Диапазон1_3_1_1_3_11_1_1_3_1_1_2_1_1_1_2_1_1"/>
    <protectedRange sqref="J39" name="Диапазон1_3_1_1_3_11_1_1_3_1_1_2_1_3_2_2_2"/>
    <protectedRange sqref="J20" name="Диапазон1_3_1_1_3_11_1_1_3_1_1_2_1_3_2_3_5"/>
    <protectedRange sqref="J21" name="Диапазон1_3_1_1_3_11_1_1_3_1_1_2_1_3_3_1_1_1"/>
    <protectedRange sqref="J40 J44:J45" name="Диапазон1_3_1_1_3_11_1_1_3_1_1_2_1_3_2_3_8"/>
    <protectedRange sqref="J42" name="Диапазон1_3_1_1_3_11_1_1_3_1_1_2_1_3_2_3_7"/>
    <protectedRange sqref="J41" name="Диапазон1_3_1_1_3_11_1_1_3_1_1_2_1_3_2_3_6_1"/>
    <protectedRange sqref="J31" name="Диапазон1_3_1_1_3_11_1_1_3_1_1_2_1_3_1_2_1_1"/>
    <protectedRange sqref="J43" name="Диапазон1_3_1_1_3_11_1_1_3_1_1_2_1_3_3_1_1_5_1"/>
  </protectedRanges>
  <mergeCells count="23">
    <mergeCell ref="Q6:Q8"/>
    <mergeCell ref="A1:Q1"/>
    <mergeCell ref="A2:Q2"/>
    <mergeCell ref="A3:Q3"/>
    <mergeCell ref="A4:P4"/>
    <mergeCell ref="K6:K8"/>
    <mergeCell ref="L6:L8"/>
    <mergeCell ref="A6:A8"/>
    <mergeCell ref="B6:B8"/>
    <mergeCell ref="C6:C8"/>
    <mergeCell ref="D6:D8"/>
    <mergeCell ref="E6:E8"/>
    <mergeCell ref="F6:F8"/>
    <mergeCell ref="A22:P22"/>
    <mergeCell ref="M6:M8"/>
    <mergeCell ref="N6:N8"/>
    <mergeCell ref="O6:O8"/>
    <mergeCell ref="P6:P8"/>
    <mergeCell ref="A9:P9"/>
    <mergeCell ref="G6:G8"/>
    <mergeCell ref="H6:H8"/>
    <mergeCell ref="I6:I8"/>
    <mergeCell ref="J6:J8"/>
  </mergeCells>
  <printOptions/>
  <pageMargins left="0.53" right="0.3" top="0.42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5.140625" style="108" customWidth="1"/>
    <col min="2" max="2" width="3.57421875" style="108" hidden="1" customWidth="1"/>
    <col min="3" max="3" width="21.140625" style="143" customWidth="1"/>
    <col min="4" max="4" width="8.140625" style="143" customWidth="1"/>
    <col min="5" max="5" width="5.8515625" style="143" customWidth="1"/>
    <col min="6" max="6" width="35.140625" style="143" customWidth="1"/>
    <col min="7" max="7" width="9.421875" style="143" customWidth="1"/>
    <col min="8" max="8" width="18.7109375" style="114" customWidth="1"/>
    <col min="9" max="9" width="18.7109375" style="114" hidden="1" customWidth="1"/>
    <col min="10" max="10" width="24.57421875" style="144" customWidth="1"/>
    <col min="11" max="15" width="11.140625" style="139" customWidth="1"/>
    <col min="16" max="16" width="12.57421875" style="139" customWidth="1"/>
    <col min="17" max="17" width="7.57421875" style="109" hidden="1" customWidth="1"/>
    <col min="18" max="16384" width="9.140625" style="109" customWidth="1"/>
  </cols>
  <sheetData>
    <row r="1" spans="1:20" ht="47.2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108"/>
      <c r="S1" s="108"/>
      <c r="T1" s="108"/>
    </row>
    <row r="2" spans="1:20" s="111" customFormat="1" ht="14.25" customHeight="1">
      <c r="A2" s="186" t="s">
        <v>18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10"/>
      <c r="S2" s="110"/>
      <c r="T2" s="110"/>
    </row>
    <row r="3" spans="1:17" s="112" customFormat="1" ht="12.75">
      <c r="A3" s="187" t="s">
        <v>131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6" s="112" customFormat="1" ht="9" customHeight="1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25" s="121" customFormat="1" ht="15" customHeight="1">
      <c r="A5" s="87" t="s">
        <v>68</v>
      </c>
      <c r="B5" s="114"/>
      <c r="C5" s="140"/>
      <c r="D5" s="115"/>
      <c r="E5" s="116"/>
      <c r="F5" s="115"/>
      <c r="G5" s="117"/>
      <c r="H5" s="117"/>
      <c r="I5" s="118"/>
      <c r="J5" s="119"/>
      <c r="K5" s="120"/>
      <c r="L5" s="120"/>
      <c r="M5" s="120"/>
      <c r="N5" s="120"/>
      <c r="O5" s="120"/>
      <c r="P5" s="120"/>
      <c r="Q5" s="119"/>
      <c r="R5" s="119"/>
      <c r="S5" s="119"/>
      <c r="T5" s="119"/>
      <c r="U5" s="120"/>
      <c r="V5" s="120"/>
      <c r="W5" s="120"/>
      <c r="X5" s="120"/>
      <c r="Y5" s="120"/>
    </row>
    <row r="6" spans="1:17" ht="15" customHeight="1">
      <c r="A6" s="251" t="s">
        <v>29</v>
      </c>
      <c r="B6" s="218" t="s">
        <v>13</v>
      </c>
      <c r="C6" s="250" t="s">
        <v>15</v>
      </c>
      <c r="D6" s="250" t="s">
        <v>3</v>
      </c>
      <c r="E6" s="218" t="s">
        <v>14</v>
      </c>
      <c r="F6" s="250" t="s">
        <v>16</v>
      </c>
      <c r="G6" s="250" t="s">
        <v>3</v>
      </c>
      <c r="H6" s="250" t="s">
        <v>4</v>
      </c>
      <c r="I6" s="250" t="s">
        <v>5</v>
      </c>
      <c r="J6" s="250" t="s">
        <v>6</v>
      </c>
      <c r="K6" s="281" t="s">
        <v>78</v>
      </c>
      <c r="L6" s="281" t="s">
        <v>79</v>
      </c>
      <c r="M6" s="281" t="s">
        <v>80</v>
      </c>
      <c r="N6" s="281" t="s">
        <v>81</v>
      </c>
      <c r="O6" s="281" t="s">
        <v>82</v>
      </c>
      <c r="P6" s="281" t="s">
        <v>83</v>
      </c>
      <c r="Q6" s="250" t="s">
        <v>84</v>
      </c>
    </row>
    <row r="7" spans="1:17" ht="19.5" customHeight="1">
      <c r="A7" s="251"/>
      <c r="B7" s="218"/>
      <c r="C7" s="250"/>
      <c r="D7" s="250"/>
      <c r="E7" s="218"/>
      <c r="F7" s="250"/>
      <c r="G7" s="250"/>
      <c r="H7" s="250"/>
      <c r="I7" s="250"/>
      <c r="J7" s="250"/>
      <c r="K7" s="282"/>
      <c r="L7" s="282"/>
      <c r="M7" s="282"/>
      <c r="N7" s="248"/>
      <c r="O7" s="248"/>
      <c r="P7" s="282"/>
      <c r="Q7" s="250"/>
    </row>
    <row r="8" spans="1:17" ht="19.5" customHeight="1">
      <c r="A8" s="251"/>
      <c r="B8" s="218"/>
      <c r="C8" s="250"/>
      <c r="D8" s="250"/>
      <c r="E8" s="218"/>
      <c r="F8" s="250"/>
      <c r="G8" s="250"/>
      <c r="H8" s="250"/>
      <c r="I8" s="250"/>
      <c r="J8" s="250"/>
      <c r="K8" s="283"/>
      <c r="L8" s="283"/>
      <c r="M8" s="283"/>
      <c r="N8" s="249"/>
      <c r="O8" s="249"/>
      <c r="P8" s="283"/>
      <c r="Q8" s="250"/>
    </row>
    <row r="9" spans="1:17" s="196" customFormat="1" ht="36" customHeight="1">
      <c r="A9" s="302">
        <v>1</v>
      </c>
      <c r="B9" s="193"/>
      <c r="C9" s="78" t="s">
        <v>112</v>
      </c>
      <c r="D9" s="134"/>
      <c r="E9" s="135" t="s">
        <v>8</v>
      </c>
      <c r="F9" s="136" t="s">
        <v>344</v>
      </c>
      <c r="G9" s="97" t="s">
        <v>113</v>
      </c>
      <c r="H9" s="181" t="s">
        <v>114</v>
      </c>
      <c r="I9" s="182" t="s">
        <v>115</v>
      </c>
      <c r="J9" s="137" t="s">
        <v>116</v>
      </c>
      <c r="K9" s="141"/>
      <c r="L9" s="194">
        <v>65</v>
      </c>
      <c r="M9" s="194">
        <v>64.516</v>
      </c>
      <c r="N9" s="194"/>
      <c r="O9" s="131">
        <v>65.806</v>
      </c>
      <c r="P9" s="194">
        <f>SUM(L9:O9)</f>
        <v>195.322</v>
      </c>
      <c r="Q9" s="195"/>
    </row>
    <row r="10" spans="1:17" s="196" customFormat="1" ht="36" customHeight="1">
      <c r="A10" s="302">
        <v>2</v>
      </c>
      <c r="B10" s="193"/>
      <c r="C10" s="188" t="s">
        <v>100</v>
      </c>
      <c r="D10" s="125" t="s">
        <v>101</v>
      </c>
      <c r="E10" s="95" t="s">
        <v>8</v>
      </c>
      <c r="F10" s="146" t="s">
        <v>284</v>
      </c>
      <c r="G10" s="213" t="s">
        <v>102</v>
      </c>
      <c r="H10" s="126" t="s">
        <v>103</v>
      </c>
      <c r="I10" s="182" t="s">
        <v>115</v>
      </c>
      <c r="J10" s="128" t="s">
        <v>256</v>
      </c>
      <c r="K10" s="141">
        <v>61.935</v>
      </c>
      <c r="L10" s="194">
        <v>64.19</v>
      </c>
      <c r="M10" s="194">
        <v>62.634</v>
      </c>
      <c r="N10" s="194"/>
      <c r="O10" s="131">
        <v>63.548</v>
      </c>
      <c r="P10" s="194">
        <v>190.372</v>
      </c>
      <c r="Q10" s="195"/>
    </row>
    <row r="11" spans="1:17" s="196" customFormat="1" ht="36" customHeight="1">
      <c r="A11" s="123"/>
      <c r="B11" s="193"/>
      <c r="C11" s="77" t="s">
        <v>132</v>
      </c>
      <c r="D11" s="91" t="s">
        <v>133</v>
      </c>
      <c r="E11" s="145" t="s">
        <v>8</v>
      </c>
      <c r="F11" s="146" t="s">
        <v>340</v>
      </c>
      <c r="G11" s="93" t="s">
        <v>134</v>
      </c>
      <c r="H11" s="91" t="s">
        <v>135</v>
      </c>
      <c r="I11" s="91" t="s">
        <v>41</v>
      </c>
      <c r="J11" s="91" t="s">
        <v>257</v>
      </c>
      <c r="K11" s="194"/>
      <c r="L11" s="194">
        <v>63.714</v>
      </c>
      <c r="M11" s="194"/>
      <c r="N11" s="194"/>
      <c r="O11" s="194"/>
      <c r="P11" s="194" t="s">
        <v>45</v>
      </c>
      <c r="Q11" s="195"/>
    </row>
    <row r="12" spans="1:17" s="196" customFormat="1" ht="36" customHeight="1">
      <c r="A12" s="123"/>
      <c r="B12" s="193"/>
      <c r="C12" s="77" t="s">
        <v>132</v>
      </c>
      <c r="D12" s="91" t="s">
        <v>133</v>
      </c>
      <c r="E12" s="145" t="s">
        <v>8</v>
      </c>
      <c r="F12" s="146" t="s">
        <v>339</v>
      </c>
      <c r="G12" s="93" t="s">
        <v>136</v>
      </c>
      <c r="H12" s="91" t="s">
        <v>137</v>
      </c>
      <c r="I12" s="91" t="s">
        <v>41</v>
      </c>
      <c r="J12" s="91" t="s">
        <v>257</v>
      </c>
      <c r="K12" s="194"/>
      <c r="L12" s="194">
        <v>62.714</v>
      </c>
      <c r="M12" s="194"/>
      <c r="N12" s="194"/>
      <c r="O12" s="194"/>
      <c r="P12" s="194" t="s">
        <v>45</v>
      </c>
      <c r="Q12" s="195"/>
    </row>
    <row r="13" spans="1:17" s="196" customFormat="1" ht="36" customHeight="1">
      <c r="A13" s="123"/>
      <c r="B13" s="193"/>
      <c r="C13" s="77" t="s">
        <v>138</v>
      </c>
      <c r="D13" s="91" t="s">
        <v>139</v>
      </c>
      <c r="E13" s="145" t="s">
        <v>8</v>
      </c>
      <c r="F13" s="146" t="s">
        <v>338</v>
      </c>
      <c r="G13" s="93" t="s">
        <v>140</v>
      </c>
      <c r="H13" s="91" t="s">
        <v>337</v>
      </c>
      <c r="I13" s="91" t="s">
        <v>141</v>
      </c>
      <c r="J13" s="91" t="s">
        <v>142</v>
      </c>
      <c r="K13" s="194"/>
      <c r="L13" s="194">
        <v>65.81</v>
      </c>
      <c r="M13" s="194"/>
      <c r="N13" s="194"/>
      <c r="O13" s="194"/>
      <c r="P13" s="194" t="s">
        <v>45</v>
      </c>
      <c r="Q13" s="195"/>
    </row>
    <row r="14" spans="1:17" s="196" customFormat="1" ht="36" customHeight="1">
      <c r="A14" s="123"/>
      <c r="B14" s="193"/>
      <c r="C14" s="78" t="s">
        <v>128</v>
      </c>
      <c r="D14" s="134"/>
      <c r="E14" s="142" t="s">
        <v>8</v>
      </c>
      <c r="F14" s="136" t="s">
        <v>266</v>
      </c>
      <c r="G14" s="97" t="s">
        <v>129</v>
      </c>
      <c r="H14" s="171" t="s">
        <v>115</v>
      </c>
      <c r="I14" s="171" t="s">
        <v>115</v>
      </c>
      <c r="J14" s="137" t="s">
        <v>116</v>
      </c>
      <c r="K14" s="194"/>
      <c r="L14" s="194"/>
      <c r="M14" s="194">
        <v>62.634</v>
      </c>
      <c r="N14" s="194"/>
      <c r="O14" s="194"/>
      <c r="P14" s="194" t="s">
        <v>45</v>
      </c>
      <c r="Q14" s="195"/>
    </row>
    <row r="15" spans="3:10" ht="69.75" customHeight="1">
      <c r="C15" s="109"/>
      <c r="D15" s="109"/>
      <c r="E15" s="109"/>
      <c r="F15" s="109"/>
      <c r="G15" s="109"/>
      <c r="J15" s="139"/>
    </row>
    <row r="16" spans="3:10" ht="30" customHeight="1">
      <c r="C16" s="34" t="s">
        <v>17</v>
      </c>
      <c r="D16" s="109"/>
      <c r="E16" s="109"/>
      <c r="F16" s="109"/>
      <c r="G16" s="109"/>
      <c r="J16" s="7" t="s">
        <v>53</v>
      </c>
    </row>
    <row r="17" spans="3:10" ht="30" customHeight="1">
      <c r="C17" s="34"/>
      <c r="D17" s="109"/>
      <c r="E17" s="109"/>
      <c r="F17" s="109"/>
      <c r="G17" s="109"/>
      <c r="J17" s="7"/>
    </row>
    <row r="18" spans="3:10" ht="30" customHeight="1">
      <c r="C18" s="34" t="s">
        <v>10</v>
      </c>
      <c r="D18" s="109"/>
      <c r="E18" s="109"/>
      <c r="F18" s="109"/>
      <c r="G18" s="109"/>
      <c r="J18" s="7" t="s">
        <v>50</v>
      </c>
    </row>
  </sheetData>
  <sheetProtection/>
  <protectedRanges>
    <protectedRange sqref="J13" name="Диапазон1_3_1_1_3_11_1_1_3_1_1_2_2_2_1"/>
  </protectedRanges>
  <mergeCells count="21">
    <mergeCell ref="I6:I8"/>
    <mergeCell ref="J6:J8"/>
    <mergeCell ref="K6:K8"/>
    <mergeCell ref="E6:E8"/>
    <mergeCell ref="F6:F8"/>
    <mergeCell ref="G6:G8"/>
    <mergeCell ref="H6:H8"/>
    <mergeCell ref="Q6:Q8"/>
    <mergeCell ref="A1:Q1"/>
    <mergeCell ref="A2:Q2"/>
    <mergeCell ref="A3:Q3"/>
    <mergeCell ref="A4:P4"/>
    <mergeCell ref="L6:L8"/>
    <mergeCell ref="A6:A8"/>
    <mergeCell ref="B6:B8"/>
    <mergeCell ref="C6:C8"/>
    <mergeCell ref="D6:D8"/>
    <mergeCell ref="M6:M8"/>
    <mergeCell ref="N6:N8"/>
    <mergeCell ref="O6:O8"/>
    <mergeCell ref="P6:P8"/>
  </mergeCells>
  <printOptions/>
  <pageMargins left="0.27" right="0.32" top="0.46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admin</cp:lastModifiedBy>
  <cp:lastPrinted>2019-09-09T10:52:29Z</cp:lastPrinted>
  <dcterms:created xsi:type="dcterms:W3CDTF">2015-04-26T07:55:09Z</dcterms:created>
  <dcterms:modified xsi:type="dcterms:W3CDTF">2019-09-09T11:55:42Z</dcterms:modified>
  <cp:category/>
  <cp:version/>
  <cp:contentType/>
  <cp:contentStatus/>
</cp:coreProperties>
</file>