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8" firstSheet="2" activeTab="11"/>
  </bookViews>
  <sheets>
    <sheet name="тест Д" sheetId="1" r:id="rId1"/>
    <sheet name="тест" sheetId="2" r:id="rId2"/>
    <sheet name="выбор" sheetId="3" r:id="rId3"/>
    <sheet name="ППД В Д" sheetId="4" r:id="rId4"/>
    <sheet name="ППД В МЛ" sheetId="5" r:id="rId5"/>
    <sheet name="ППД В " sheetId="6" r:id="rId6"/>
    <sheet name="ППД В дети до 18" sheetId="7" r:id="rId7"/>
    <sheet name="КПю Ю" sheetId="8" r:id="rId8"/>
    <sheet name="КПю" sheetId="9" r:id="rId9"/>
    <sheet name="МП" sheetId="10" r:id="rId10"/>
    <sheet name="МЛ" sheetId="11" r:id="rId11"/>
    <sheet name="официальные лица" sheetId="12" r:id="rId12"/>
  </sheets>
  <externalReferences>
    <externalReference r:id="rId15"/>
  </externalReferences>
  <definedNames>
    <definedName name="Excel_BuiltIn_Print_Area">(#REF!,#REF!)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3_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<sst xmlns="http://schemas.openxmlformats.org/spreadsheetml/2006/main" count="1423" uniqueCount="381">
  <si>
    <t>ГАТЧИНСКИЕ ОТКРЫТЫЕ КОННЫЕ ИГРЫ – 2017 ГОДА, 2 этап
Муниципальные соревнования</t>
  </si>
  <si>
    <t xml:space="preserve">выездка </t>
  </si>
  <si>
    <t>Технические результаты</t>
  </si>
  <si>
    <t>Test Spesial С</t>
  </si>
  <si>
    <t>Зачет «Дети»</t>
  </si>
  <si>
    <r>
      <t xml:space="preserve">Судьи: Н — Русинова Е. - ВК - Санкт-Петербург, </t>
    </r>
    <r>
      <rPr>
        <b/>
        <sz val="10"/>
        <rFont val="Verdana"/>
        <family val="2"/>
      </rPr>
      <t xml:space="preserve">С - Ахачинский А. - ВК - Санкт-Петербург, </t>
    </r>
    <r>
      <rPr>
        <sz val="10"/>
        <rFont val="Verdana"/>
        <family val="2"/>
      </rPr>
      <t>М — Хмелев М. - 1К — Ленинградская область</t>
    </r>
  </si>
  <si>
    <t>КСК "Всадник" / Санкт-Петербург</t>
  </si>
  <si>
    <t>18 июня 2017 г.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</si>
  <si>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</si>
  <si>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</si>
  <si>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</si>
  <si>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</si>
  <si>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</si>
  <si>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</si>
  <si>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</si>
  <si>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</si>
  <si>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</si>
  <si>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</si>
  <si>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</si>
  <si>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</si>
  <si>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</si>
  <si>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</si>
  <si>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</si>
  <si>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</si>
  <si>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</si>
  <si>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r>
      <t xml:space="preserve">ЮРИНА </t>
    </r>
    <r>
      <rPr>
        <sz val="8"/>
        <rFont val="Verdana"/>
        <family val="2"/>
      </rPr>
      <t>Арина, 2004</t>
    </r>
  </si>
  <si>
    <t>б/р</t>
  </si>
  <si>
    <r>
      <t>ТРЕВОР</t>
    </r>
    <r>
      <rPr>
        <sz val="8"/>
        <rFont val="Verdana"/>
        <family val="2"/>
      </rPr>
      <t xml:space="preserve">-07(137), жер., сол., уэльск. пони, Рафаэль, Голландия </t>
    </r>
  </si>
  <si>
    <t>008947</t>
  </si>
  <si>
    <t>Данилова И.</t>
  </si>
  <si>
    <t>Нестеренко К.</t>
  </si>
  <si>
    <t>КСК «Аллюр»/ Республика Карелия</t>
  </si>
  <si>
    <r>
      <t xml:space="preserve">РОЖКОВА </t>
    </r>
    <r>
      <rPr>
        <sz val="8"/>
        <rFont val="Verdana"/>
        <family val="2"/>
      </rPr>
      <t>Владислава, 2003</t>
    </r>
  </si>
  <si>
    <r>
      <t>БИРЮЗА</t>
    </r>
    <r>
      <rPr>
        <sz val="8"/>
        <rFont val="Verdana"/>
        <family val="2"/>
      </rPr>
      <t>-04, коб., гнед., рус. рыс., Баксар, Россия</t>
    </r>
  </si>
  <si>
    <t>004963</t>
  </si>
  <si>
    <t>Степанова Е.</t>
  </si>
  <si>
    <t>Согонова О.</t>
  </si>
  <si>
    <t>КК "Лизард" / Санкт-Петербург</t>
  </si>
  <si>
    <r>
      <t xml:space="preserve">ИВАНОВА </t>
    </r>
    <r>
      <rPr>
        <sz val="8"/>
        <rFont val="Verdana"/>
        <family val="2"/>
      </rPr>
      <t>Ольга, 2003</t>
    </r>
  </si>
  <si>
    <r>
      <t>МОЛНИЯ</t>
    </r>
    <r>
      <rPr>
        <sz val="8"/>
        <rFont val="Verdana"/>
        <family val="2"/>
      </rPr>
      <t>-09, коб., солов., рыс. пом., Персик, Россия</t>
    </r>
  </si>
  <si>
    <t>010719</t>
  </si>
  <si>
    <t>Панкратова Н.</t>
  </si>
  <si>
    <r>
      <t xml:space="preserve">РАЛЬМАН </t>
    </r>
    <r>
      <rPr>
        <sz val="8"/>
        <rFont val="Verdana"/>
        <family val="2"/>
      </rPr>
      <t>Яна-Эрика,2004</t>
    </r>
  </si>
  <si>
    <r>
      <t>ЛУКАС-04,</t>
    </r>
    <r>
      <rPr>
        <sz val="8"/>
        <rFont val="Verdana"/>
        <family val="2"/>
      </rPr>
      <t xml:space="preserve"> мер., т. гнед., ганн.,</t>
    </r>
  </si>
  <si>
    <t>006146</t>
  </si>
  <si>
    <t>Попова В.</t>
  </si>
  <si>
    <r>
      <t xml:space="preserve">СПИРИДОНОВА </t>
    </r>
    <r>
      <rPr>
        <sz val="8"/>
        <rFont val="Verdana"/>
        <family val="2"/>
      </rPr>
      <t>Мария, 2008</t>
    </r>
  </si>
  <si>
    <r>
      <t>ЛИФЛЯНДИЯ</t>
    </r>
    <r>
      <rPr>
        <sz val="8"/>
        <rFont val="Verdana"/>
        <family val="2"/>
      </rPr>
      <t>-02, коб., гнед., латв., Лат, Парк Екатерингоф, г.СПб</t>
    </r>
  </si>
  <si>
    <t>006080</t>
  </si>
  <si>
    <t>Шварцман З.</t>
  </si>
  <si>
    <t>Спиридонова И.</t>
  </si>
  <si>
    <t>ч.в</t>
  </si>
  <si>
    <r>
      <t xml:space="preserve">ТУРАЕВА </t>
    </r>
    <r>
      <rPr>
        <sz val="8"/>
        <rFont val="Verdana"/>
        <family val="2"/>
      </rPr>
      <t>Ксения, 2005</t>
    </r>
  </si>
  <si>
    <r>
      <t>ТАРГИМ 5-07, м</t>
    </r>
    <r>
      <rPr>
        <sz val="8"/>
        <rFont val="Verdana"/>
        <family val="2"/>
      </rPr>
      <t>ер., зол.-рыж., буд., Темир, Зимовниковский КЗ</t>
    </r>
  </si>
  <si>
    <t>на оформ.</t>
  </si>
  <si>
    <t>Еськина И.</t>
  </si>
  <si>
    <t>КСК «Золотой табун» / г. Тихвин</t>
  </si>
  <si>
    <r>
      <t>БРИСЮК</t>
    </r>
    <r>
      <rPr>
        <sz val="8"/>
        <rFont val="Verdana"/>
        <family val="2"/>
      </rPr>
      <t xml:space="preserve"> Виктория, 2004</t>
    </r>
  </si>
  <si>
    <r>
      <t xml:space="preserve">РОМАШКА-09, </t>
    </r>
    <r>
      <rPr>
        <sz val="8"/>
        <rFont val="Verdana"/>
        <family val="2"/>
      </rPr>
      <t>коб., сол., белорус., Король</t>
    </r>
  </si>
  <si>
    <t>Щирина Т.</t>
  </si>
  <si>
    <t>Водясова А.</t>
  </si>
  <si>
    <t>ЧК "Славянский двор" / Санкт-Петербург</t>
  </si>
  <si>
    <t>Главный судья</t>
  </si>
  <si>
    <t>Ахачинский А. - ВК - Санкт-Петербург</t>
  </si>
  <si>
    <t>Главный секретарь</t>
  </si>
  <si>
    <t>Стуканцева Д. - 1К - Санкт-Петербург</t>
  </si>
  <si>
    <t>Зачет «Открытый класс»</t>
  </si>
  <si>
    <r>
      <t>КУРЧЕВСКАЯ</t>
    </r>
    <r>
      <rPr>
        <sz val="8"/>
        <rFont val="Verdana"/>
        <family val="2"/>
      </rPr>
      <t xml:space="preserve"> Ольга</t>
    </r>
  </si>
  <si>
    <r>
      <t xml:space="preserve">КАПАЭЙРО—12, </t>
    </r>
    <r>
      <rPr>
        <sz val="8"/>
        <rFont val="Verdana"/>
        <family val="2"/>
      </rPr>
      <t>жер., гнед., ганн., Кайот Агли</t>
    </r>
  </si>
  <si>
    <t>Минибаев А.</t>
  </si>
  <si>
    <t>Воронцова Н.</t>
  </si>
  <si>
    <t>КСК «Лидер»</t>
  </si>
  <si>
    <r>
      <t xml:space="preserve">ВИХРОВА </t>
    </r>
    <r>
      <rPr>
        <sz val="8"/>
        <rFont val="Verdana"/>
        <family val="2"/>
      </rPr>
      <t>Вероника, 2000</t>
    </r>
  </si>
  <si>
    <r>
      <t xml:space="preserve">МАГДАЛЕНА-10, </t>
    </r>
    <r>
      <rPr>
        <sz val="8"/>
        <rFont val="Verdana"/>
        <family val="2"/>
      </rPr>
      <t>коб., гнед., трак-латв., Голкипер, КХ Вихровой Л. Ю.</t>
    </r>
  </si>
  <si>
    <t>Ружинская Е.</t>
  </si>
  <si>
    <t>Кротова Н.</t>
  </si>
  <si>
    <r>
      <t xml:space="preserve">ВОДЯСОВА </t>
    </r>
    <r>
      <rPr>
        <sz val="8"/>
        <rFont val="Verdana"/>
        <family val="2"/>
      </rPr>
      <t>Алена, 2000</t>
    </r>
  </si>
  <si>
    <r>
      <t>ВИТАМИНКА</t>
    </r>
    <r>
      <rPr>
        <sz val="8"/>
        <rFont val="Verdana"/>
        <family val="2"/>
      </rPr>
      <t>-07, коб, рыж., трак., Мавр, Россия</t>
    </r>
  </si>
  <si>
    <t>010678</t>
  </si>
  <si>
    <t>Волдясова А.</t>
  </si>
  <si>
    <r>
      <t xml:space="preserve">НЕСТЕРЕНКО </t>
    </r>
    <r>
      <rPr>
        <sz val="8"/>
        <rFont val="Verdana"/>
        <family val="2"/>
      </rPr>
      <t>Карина</t>
    </r>
  </si>
  <si>
    <r>
      <t xml:space="preserve">ВИНОВНИЦА ТОРЖЕСТВА-06, </t>
    </r>
    <r>
      <rPr>
        <sz val="8"/>
        <rFont val="Verdana"/>
        <family val="2"/>
      </rPr>
      <t>коб., сер., орл. рыс., Век</t>
    </r>
  </si>
  <si>
    <t>Чернега А.</t>
  </si>
  <si>
    <t>самостоятельно</t>
  </si>
  <si>
    <t>КСК «Невский Стиль»/
Ленинградская область</t>
  </si>
  <si>
    <r>
      <t xml:space="preserve">СУХОРУКОВА </t>
    </r>
    <r>
      <rPr>
        <sz val="8"/>
        <rFont val="Verdana"/>
        <family val="2"/>
      </rPr>
      <t>Анастасия, 2002</t>
    </r>
  </si>
  <si>
    <r>
      <t>СЕРГЕЕВА</t>
    </r>
    <r>
      <rPr>
        <sz val="8"/>
        <rFont val="Verdana"/>
        <family val="2"/>
      </rPr>
      <t xml:space="preserve"> Наталья</t>
    </r>
  </si>
  <si>
    <r>
      <t xml:space="preserve">БРАБУС-08, </t>
    </r>
    <r>
      <rPr>
        <sz val="8"/>
        <rFont val="Verdana"/>
        <family val="2"/>
      </rPr>
      <t>жер., вор., ахалт., Атом, Сторожиловский КЗ</t>
    </r>
  </si>
  <si>
    <t>017230</t>
  </si>
  <si>
    <r>
      <t xml:space="preserve">ТКАЧЕНКО </t>
    </r>
    <r>
      <rPr>
        <sz val="8"/>
        <rFont val="Verdana"/>
        <family val="2"/>
      </rPr>
      <t>Алена</t>
    </r>
  </si>
  <si>
    <t>010691</t>
  </si>
  <si>
    <t>КМС</t>
  </si>
  <si>
    <r>
      <t>ПЛЕСКОВ</t>
    </r>
    <r>
      <rPr>
        <sz val="8"/>
        <rFont val="Verdana"/>
        <family val="2"/>
      </rPr>
      <t>-14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сер, полукр, Псковская область</t>
    </r>
  </si>
  <si>
    <t>017202</t>
  </si>
  <si>
    <t>Вихрова Л.</t>
  </si>
  <si>
    <t>ЧК им.Вихровой/
Санкт-Петербург</t>
  </si>
  <si>
    <r>
      <t xml:space="preserve">ГУЩИНА </t>
    </r>
    <r>
      <rPr>
        <sz val="8"/>
        <rFont val="Verdana"/>
        <family val="2"/>
      </rPr>
      <t>Марина</t>
    </r>
  </si>
  <si>
    <r>
      <t xml:space="preserve">ПЕРСПЕКТИВНЫЙ-11, </t>
    </r>
    <r>
      <rPr>
        <sz val="8"/>
        <rFont val="Verdana"/>
        <family val="2"/>
      </rPr>
      <t>мер., гнед., орл. рыс., Проказник, Россия</t>
    </r>
  </si>
  <si>
    <t>011291</t>
  </si>
  <si>
    <t>Алексеева Т.</t>
  </si>
  <si>
    <r>
      <t>ЧЕХ</t>
    </r>
    <r>
      <rPr>
        <sz val="8"/>
        <rFont val="Verdana"/>
        <family val="2"/>
      </rPr>
      <t xml:space="preserve"> Екатерина</t>
    </r>
  </si>
  <si>
    <r>
      <t>ВАНЕССА-10,</t>
    </r>
    <r>
      <rPr>
        <sz val="8"/>
        <rFont val="Verdana"/>
        <family val="2"/>
      </rPr>
      <t xml:space="preserve"> коб. вор., УВП, Стинг, КЗ Универсал, Украина</t>
    </r>
  </si>
  <si>
    <t>Малышева А.</t>
  </si>
  <si>
    <t>КСК "Эфа"/
Ленинградская область</t>
  </si>
  <si>
    <r>
      <t xml:space="preserve">МАЛЫШЕВА </t>
    </r>
    <r>
      <rPr>
        <sz val="8"/>
        <rFont val="Verdana"/>
        <family val="2"/>
      </rPr>
      <t>Анастасия</t>
    </r>
  </si>
  <si>
    <t>Чех Е.</t>
  </si>
  <si>
    <r>
      <t>БАЗЛОВА</t>
    </r>
    <r>
      <rPr>
        <sz val="8"/>
        <rFont val="Verdana"/>
        <family val="2"/>
      </rPr>
      <t xml:space="preserve"> Галина</t>
    </r>
  </si>
  <si>
    <r>
      <t xml:space="preserve">ПОПОВА </t>
    </r>
    <r>
      <rPr>
        <sz val="8"/>
        <rFont val="Verdana"/>
        <family val="2"/>
      </rPr>
      <t>Светлана</t>
    </r>
  </si>
  <si>
    <r>
      <t>ЮСТАСИЯ ВЭЙ</t>
    </r>
    <r>
      <rPr>
        <sz val="8"/>
        <rFont val="Verdana"/>
        <family val="2"/>
      </rPr>
      <t>-13, коб., гнед., трак., Эль-Ферроль, Россия</t>
    </r>
  </si>
  <si>
    <t>010716</t>
  </si>
  <si>
    <t>Попова С.</t>
  </si>
  <si>
    <r>
      <t xml:space="preserve">ПЕТРОВА </t>
    </r>
    <r>
      <rPr>
        <sz val="8"/>
        <rFont val="Verdana"/>
        <family val="2"/>
      </rPr>
      <t>Полина, 2001</t>
    </r>
  </si>
  <si>
    <r>
      <t xml:space="preserve">БУРБОН-10, </t>
    </r>
    <r>
      <rPr>
        <sz val="8"/>
        <rFont val="Verdana"/>
        <family val="2"/>
      </rPr>
      <t>мер., рыж., буд., Блокпост, Зимовниковский КЗ</t>
    </r>
  </si>
  <si>
    <t>ЕЗДА ПО ВЫБОРУ</t>
  </si>
  <si>
    <t>Зачет</t>
  </si>
  <si>
    <t>ЕЗДА</t>
  </si>
  <si>
    <t>КВ усл</t>
  </si>
  <si>
    <r>
      <t xml:space="preserve">ПРОНИНА </t>
    </r>
    <r>
      <rPr>
        <sz val="8"/>
        <rFont val="Verdana"/>
        <family val="2"/>
      </rPr>
      <t>Елена</t>
    </r>
  </si>
  <si>
    <t>006188</t>
  </si>
  <si>
    <r>
      <t xml:space="preserve">CLINTORD 2-06, </t>
    </r>
    <r>
      <rPr>
        <sz val="8"/>
        <rFont val="Verdana"/>
        <family val="2"/>
      </rPr>
      <t>мер., сер., голшт., Германия</t>
    </r>
  </si>
  <si>
    <t>103SF89</t>
  </si>
  <si>
    <t>Стеблецова Ю.</t>
  </si>
  <si>
    <t>Хмелев М.</t>
  </si>
  <si>
    <t>КСК «Бэст»</t>
  </si>
  <si>
    <t>ПРЕДВАРИТЕЛЬНЫЙ ПРИЗ ДЕТИ В</t>
  </si>
  <si>
    <r>
      <t xml:space="preserve">Судьи: Н — </t>
    </r>
    <r>
      <rPr>
        <sz val="10"/>
        <color indexed="8"/>
        <rFont val="Verdana"/>
        <family val="2"/>
      </rPr>
      <t>Хмелев М. - 1К — Ленинградская область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С - Русинова Е. - ВК - Санкт-Петербург, </t>
    </r>
    <r>
      <rPr>
        <sz val="10"/>
        <rFont val="Verdana"/>
        <family val="2"/>
      </rPr>
      <t xml:space="preserve">М — </t>
    </r>
    <r>
      <rPr>
        <sz val="10"/>
        <color indexed="8"/>
        <rFont val="Verdana"/>
        <family val="2"/>
      </rPr>
      <t>Ахачинский А. - ВК - Санкт-Петербург</t>
    </r>
  </si>
  <si>
    <t>Вып.
норм.</t>
  </si>
  <si>
    <r>
      <t xml:space="preserve">ПОПОВ </t>
    </r>
    <r>
      <rPr>
        <sz val="8"/>
        <rFont val="Verdana"/>
        <family val="2"/>
      </rPr>
      <t>Артемий, 2004</t>
    </r>
  </si>
  <si>
    <t>1Ю</t>
  </si>
  <si>
    <r>
      <t>ОАЗИС-</t>
    </r>
    <r>
      <rPr>
        <sz val="8"/>
        <rFont val="Verdana"/>
        <family val="2"/>
      </rPr>
      <t>00, мер.,  карак., РВП, Обряд, Сторожиловский к/з</t>
    </r>
  </si>
  <si>
    <t>001376</t>
  </si>
  <si>
    <t>Краснова Е.</t>
  </si>
  <si>
    <r>
      <t>ЗАГОРУЙКО</t>
    </r>
    <r>
      <rPr>
        <sz val="8"/>
        <rFont val="Verdana"/>
        <family val="2"/>
      </rPr>
      <t xml:space="preserve"> Екатерина, 2004</t>
    </r>
  </si>
  <si>
    <t>001604</t>
  </si>
  <si>
    <r>
      <t>ДАРИЭЛЬ</t>
    </r>
    <r>
      <rPr>
        <sz val="8"/>
        <rFont val="Verdana"/>
        <family val="2"/>
      </rPr>
      <t>-08 (142), коб., вор., лош. класса пони, Дамаск, Ераснодарский край</t>
    </r>
  </si>
  <si>
    <t>010556</t>
  </si>
  <si>
    <t>Загоруйко С.</t>
  </si>
  <si>
    <t>Касьяненко Н.</t>
  </si>
  <si>
    <t>КСК "Кронштадт"/
Санкт-Петербург</t>
  </si>
  <si>
    <r>
      <t>ДОРОШЕНКО</t>
    </r>
    <r>
      <rPr>
        <sz val="8"/>
        <rFont val="Verdana"/>
        <family val="2"/>
      </rPr>
      <t xml:space="preserve"> Руслана, 2004</t>
    </r>
  </si>
  <si>
    <t>3Ю</t>
  </si>
  <si>
    <r>
      <t xml:space="preserve">ГУСАКОВА </t>
    </r>
    <r>
      <rPr>
        <sz val="8"/>
        <rFont val="Verdana"/>
        <family val="2"/>
      </rPr>
      <t>Полина, 2006</t>
    </r>
  </si>
  <si>
    <r>
      <t>ПИРОТЕХНИКА-05,</t>
    </r>
    <r>
      <rPr>
        <sz val="8"/>
        <rFont val="Verdana"/>
        <family val="2"/>
      </rPr>
      <t xml:space="preserve"> коб., вор., трак.-латв., Подобный, Лен.обл.</t>
    </r>
  </si>
  <si>
    <t>007779</t>
  </si>
  <si>
    <t>Переверзева Е.</t>
  </si>
  <si>
    <t>КСК "Ингерманландия" / Ленинградская обл.</t>
  </si>
  <si>
    <t>-</t>
  </si>
  <si>
    <t>Зачет «Молодые лошади»</t>
  </si>
  <si>
    <r>
      <t xml:space="preserve">КРОТОВА </t>
    </r>
    <r>
      <rPr>
        <sz val="8"/>
        <rFont val="Verdana"/>
        <family val="2"/>
      </rPr>
      <t>Наталья</t>
    </r>
  </si>
  <si>
    <r>
      <t>МАГДАЛЕНА-10, к</t>
    </r>
    <r>
      <rPr>
        <sz val="8"/>
        <rFont val="Verdana"/>
        <family val="2"/>
      </rPr>
      <t>об., гнед., трак-латв., Голкипер, КХ Вихровой Л. Ю.</t>
    </r>
  </si>
  <si>
    <t>Зюльковская Н.</t>
  </si>
  <si>
    <r>
      <t>СИЗЯКОВА</t>
    </r>
    <r>
      <rPr>
        <sz val="8"/>
        <rFont val="Verdana"/>
        <family val="2"/>
      </rPr>
      <t xml:space="preserve"> Полина</t>
    </r>
  </si>
  <si>
    <r>
      <t>МАЛУС Z</t>
    </r>
    <r>
      <rPr>
        <sz val="8"/>
        <rFont val="Verdana"/>
        <family val="2"/>
      </rPr>
      <t xml:space="preserve">-10, мер., вор., занг. шред., Marama, Бельгия </t>
    </r>
  </si>
  <si>
    <t>006790</t>
  </si>
  <si>
    <t>Найденышев И.</t>
  </si>
  <si>
    <t>Кушнир М.</t>
  </si>
  <si>
    <t>КСК "Приневское" / Ленинградская область</t>
  </si>
  <si>
    <r>
      <t>АНДРЕЕВА</t>
    </r>
    <r>
      <rPr>
        <sz val="8"/>
        <rFont val="Verdana"/>
        <family val="2"/>
      </rPr>
      <t xml:space="preserve"> Марина</t>
    </r>
  </si>
  <si>
    <t>020290</t>
  </si>
  <si>
    <r>
      <t xml:space="preserve">ЛЕПТА-10, </t>
    </r>
    <r>
      <rPr>
        <sz val="8"/>
        <rFont val="Verdana"/>
        <family val="2"/>
      </rPr>
      <t>коб., гнед., буд.-трак., Луристан, 1 КЗ</t>
    </r>
  </si>
  <si>
    <t>011395</t>
  </si>
  <si>
    <t>Андреева М.</t>
  </si>
  <si>
    <t>КСК "Всадник" /  Санкт-Петербург</t>
  </si>
  <si>
    <r>
      <t xml:space="preserve">ТИЩЕНКО </t>
    </r>
    <r>
      <rPr>
        <sz val="8"/>
        <rFont val="Verdana"/>
        <family val="2"/>
      </rPr>
      <t>Елизавета</t>
    </r>
  </si>
  <si>
    <r>
      <t>ЧЕЙЗ-12,</t>
    </r>
    <r>
      <rPr>
        <sz val="8"/>
        <rFont val="Verdana"/>
        <family val="2"/>
      </rPr>
      <t xml:space="preserve"> мер., гнед., помесь</t>
    </r>
  </si>
  <si>
    <t>Тищенко Е.</t>
  </si>
  <si>
    <t>Ткаченко А.</t>
  </si>
  <si>
    <r>
      <t xml:space="preserve">ЛОППЕР </t>
    </r>
    <r>
      <rPr>
        <sz val="8"/>
        <rFont val="Verdana"/>
        <family val="2"/>
      </rPr>
      <t>Наталья</t>
    </r>
  </si>
  <si>
    <r>
      <t xml:space="preserve">ВАКУЛА-11, </t>
    </r>
    <r>
      <rPr>
        <sz val="8"/>
        <rFont val="Verdana"/>
        <family val="2"/>
      </rPr>
      <t>мер., т. гнед., помесь, Капри, Украина</t>
    </r>
  </si>
  <si>
    <t>018158</t>
  </si>
  <si>
    <t>Лоппер Н.</t>
  </si>
  <si>
    <t>Лудина И.</t>
  </si>
  <si>
    <r>
      <t xml:space="preserve">РИДАЛЬ </t>
    </r>
    <r>
      <rPr>
        <sz val="8"/>
        <rFont val="Verdana"/>
        <family val="2"/>
      </rPr>
      <t>Валерия</t>
    </r>
  </si>
  <si>
    <t>006264</t>
  </si>
  <si>
    <r>
      <t>КАПИТАН МОРГАН</t>
    </r>
    <r>
      <rPr>
        <sz val="8"/>
        <rFont val="Verdana"/>
        <family val="2"/>
      </rPr>
      <t>-12, мер., гнед., УВП, Монакко, Украина</t>
    </r>
  </si>
  <si>
    <t>017203</t>
  </si>
  <si>
    <t>Риддаль В.</t>
  </si>
  <si>
    <t>Таурек А.</t>
  </si>
  <si>
    <t>КК "Фарлэп"/
Ленинградская область</t>
  </si>
  <si>
    <t>отказ</t>
  </si>
  <si>
    <t>Зачет «Открытый класс группа В»</t>
  </si>
  <si>
    <r>
      <t xml:space="preserve">БУНТОВА </t>
    </r>
    <r>
      <rPr>
        <sz val="8"/>
        <rFont val="Verdana"/>
        <family val="2"/>
      </rPr>
      <t>Елизавета, 2002</t>
    </r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</si>
  <si>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</si>
  <si>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</si>
  <si>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</si>
  <si>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КК "Форсайд"/
Ленинградская область</t>
  </si>
  <si>
    <r>
      <t xml:space="preserve">БОБРОВА </t>
    </r>
    <r>
      <rPr>
        <sz val="8"/>
        <rFont val="Verdana"/>
        <family val="2"/>
      </rPr>
      <t>Елена</t>
    </r>
  </si>
  <si>
    <r>
      <t>ВА-БАНК-</t>
    </r>
    <r>
      <rPr>
        <sz val="8"/>
        <rFont val="Verdana"/>
        <family val="2"/>
      </rPr>
      <t>01, мер., рыж., трак-буд., Вольф, п/ф "Дивное", Московская  область</t>
    </r>
  </si>
  <si>
    <t>004069</t>
  </si>
  <si>
    <t>Попова А.</t>
  </si>
  <si>
    <r>
      <t xml:space="preserve">КАДЫРОВА </t>
    </r>
    <r>
      <rPr>
        <sz val="8"/>
        <rFont val="Verdana"/>
        <family val="2"/>
      </rPr>
      <t>Софья, 2003</t>
    </r>
  </si>
  <si>
    <r>
      <t>РЭМБО</t>
    </r>
    <r>
      <rPr>
        <sz val="8"/>
        <rFont val="Verdana"/>
        <family val="2"/>
      </rPr>
      <t>-97,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гнед, трак, Эфир, Белоруссия</t>
    </r>
  </si>
  <si>
    <t>016120</t>
  </si>
  <si>
    <t>Дементьева И.</t>
  </si>
  <si>
    <r>
      <t xml:space="preserve">ПАНКРАТОВА </t>
    </r>
    <r>
      <rPr>
        <sz val="8"/>
        <rFont val="Verdana"/>
        <family val="2"/>
      </rPr>
      <t>Наталья</t>
    </r>
  </si>
  <si>
    <r>
      <t xml:space="preserve">ПУРТОВА </t>
    </r>
    <r>
      <rPr>
        <sz val="8"/>
        <rFont val="Verdana"/>
        <family val="2"/>
      </rPr>
      <t>Наталья</t>
    </r>
  </si>
  <si>
    <r>
      <t xml:space="preserve">ВАРЯГ-01, </t>
    </r>
    <r>
      <rPr>
        <sz val="8"/>
        <rFont val="Verdana"/>
        <family val="2"/>
      </rPr>
      <t>мер., гнед., полукров, Краснодарский кр, Россия</t>
    </r>
  </si>
  <si>
    <t>008579</t>
  </si>
  <si>
    <t>Пуртова Н.</t>
  </si>
  <si>
    <t>Зазулина Е.</t>
  </si>
  <si>
    <t>КСК "Кронштадт" / 
Санкт-Петербург</t>
  </si>
  <si>
    <r>
      <t>КОМАРОВА</t>
    </r>
    <r>
      <rPr>
        <sz val="8"/>
        <rFont val="Verdana"/>
        <family val="2"/>
      </rPr>
      <t xml:space="preserve"> Марианна</t>
    </r>
  </si>
  <si>
    <r>
      <t xml:space="preserve">ХОЛЬСТЕН-06, </t>
    </r>
    <r>
      <rPr>
        <sz val="8"/>
        <rFont val="Verdana"/>
        <family val="2"/>
      </rPr>
      <t xml:space="preserve">мер., гнед., трак. Латв., Хром, ЛО </t>
    </r>
  </si>
  <si>
    <t>006928</t>
  </si>
  <si>
    <t>Комарова М.</t>
  </si>
  <si>
    <t>Волкова М.</t>
  </si>
  <si>
    <r>
      <t>ТРЕБНЕВА</t>
    </r>
    <r>
      <rPr>
        <sz val="8"/>
        <rFont val="Verdana"/>
        <family val="2"/>
      </rPr>
      <t xml:space="preserve"> Евгения</t>
    </r>
  </si>
  <si>
    <r>
      <t xml:space="preserve">ХИМЕНЕЙ-99, </t>
    </r>
    <r>
      <rPr>
        <sz val="8"/>
        <rFont val="Verdana"/>
        <family val="2"/>
      </rPr>
      <t>мер., гнед., англо-латв., Мергель, АО"Виконт"</t>
    </r>
  </si>
  <si>
    <t>005204</t>
  </si>
  <si>
    <t>Волкова М.В.</t>
  </si>
  <si>
    <t>КСК "Эфа"/ Ленинградская область</t>
  </si>
  <si>
    <r>
      <t xml:space="preserve">ГОЛАЧЕВА </t>
    </r>
    <r>
      <rPr>
        <sz val="8"/>
        <rFont val="Verdana"/>
        <family val="2"/>
      </rPr>
      <t>Екатерина</t>
    </r>
  </si>
  <si>
    <r>
      <t xml:space="preserve">БЛАГОВЕСТ-07, </t>
    </r>
    <r>
      <rPr>
        <sz val="8"/>
        <rFont val="Verdana"/>
        <family val="2"/>
      </rPr>
      <t>мер., сер., орл. Рыс.,</t>
    </r>
  </si>
  <si>
    <t>Зачет «Открытый класс группа А»</t>
  </si>
  <si>
    <r>
      <t xml:space="preserve">ГУЩИНА </t>
    </r>
    <r>
      <rPr>
        <sz val="8"/>
        <rFont val="Verdana"/>
        <family val="2"/>
      </rPr>
      <t>Марина, 1999</t>
    </r>
  </si>
  <si>
    <r>
      <t>СИЗЯКОВА</t>
    </r>
    <r>
      <rPr>
        <sz val="8"/>
        <rFont val="Verdana"/>
        <family val="2"/>
      </rPr>
      <t xml:space="preserve"> Полина, 1999</t>
    </r>
  </si>
  <si>
    <t>КСК "Всадник" / Ленинградская область</t>
  </si>
  <si>
    <t>КСК "Приневское" / Санкт-Петербург</t>
  </si>
  <si>
    <r>
      <t xml:space="preserve">ЗОРИНА </t>
    </r>
    <r>
      <rPr>
        <sz val="8"/>
        <rFont val="Verdana"/>
        <family val="2"/>
      </rPr>
      <t>Полина, 2002</t>
    </r>
  </si>
  <si>
    <r>
      <t xml:space="preserve">КОХИНОР-11, </t>
    </r>
    <r>
      <rPr>
        <sz val="8"/>
        <rFont val="Verdana"/>
        <family val="2"/>
      </rPr>
      <t>мер., т. гнед, вестф., Карамзин, КЗ Вестфален-Свит, МО</t>
    </r>
  </si>
  <si>
    <t>011782</t>
  </si>
  <si>
    <t>Блескина Е.</t>
  </si>
  <si>
    <t>2Ю</t>
  </si>
  <si>
    <r>
      <t xml:space="preserve">САФОНОВА </t>
    </r>
    <r>
      <rPr>
        <sz val="8"/>
        <rFont val="Verdana"/>
        <family val="2"/>
      </rPr>
      <t>Анастасия, 1999</t>
    </r>
  </si>
  <si>
    <t>006074</t>
  </si>
  <si>
    <r>
      <t>БАЛИ-</t>
    </r>
    <r>
      <rPr>
        <sz val="8"/>
        <rFont val="Verdana"/>
        <family val="2"/>
      </rPr>
      <t>08, коб., гнед., великопольск., Лидер</t>
    </r>
  </si>
  <si>
    <t>010328</t>
  </si>
  <si>
    <t>Сафонова А.</t>
  </si>
  <si>
    <r>
      <t xml:space="preserve">БАБУТИНА </t>
    </r>
    <r>
      <rPr>
        <sz val="8"/>
        <rFont val="Verdana"/>
        <family val="2"/>
      </rPr>
      <t>Екатерина, 2002</t>
    </r>
  </si>
  <si>
    <t>на форм.</t>
  </si>
  <si>
    <t>снят</t>
  </si>
  <si>
    <t>КОМАНДНЫЙ ПРИЗ ЮНОШИ</t>
  </si>
  <si>
    <t>Зачет «Юноши»</t>
  </si>
  <si>
    <r>
      <t xml:space="preserve">Судьи: Н — </t>
    </r>
    <r>
      <rPr>
        <sz val="10"/>
        <color indexed="8"/>
        <rFont val="Verdana"/>
        <family val="2"/>
      </rPr>
      <t>Хмелев М. - 1К — Ленинградская область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С - Ахачинский А. - ВК - Санкт-Петербург, </t>
    </r>
    <r>
      <rPr>
        <sz val="10"/>
        <rFont val="Verdana"/>
        <family val="2"/>
      </rPr>
      <t>М — Русинова Е. - ВК - Санкт-Петербург</t>
    </r>
  </si>
  <si>
    <r>
      <t>МАЛЫШЕВА</t>
    </r>
    <r>
      <rPr>
        <sz val="8"/>
        <rFont val="Verdana"/>
        <family val="2"/>
      </rPr>
      <t xml:space="preserve"> Валентина, 2002</t>
    </r>
  </si>
  <si>
    <t>002590</t>
  </si>
  <si>
    <r>
      <t>ФАРХАД А-</t>
    </r>
    <r>
      <rPr>
        <sz val="8"/>
        <rFont val="Verdana"/>
        <family val="2"/>
      </rPr>
      <t>03, мер., гнед., ганн., Холдинг, Ленинградская обл.</t>
    </r>
  </si>
  <si>
    <t>004927</t>
  </si>
  <si>
    <t>Адамсон А.</t>
  </si>
  <si>
    <r>
      <t xml:space="preserve">ШУЛЬГИНОВА </t>
    </r>
    <r>
      <rPr>
        <sz val="8"/>
        <rFont val="Verdana"/>
        <family val="2"/>
      </rPr>
      <t>Анастасия, 1999</t>
    </r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</si>
  <si>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</si>
  <si>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007479</t>
  </si>
  <si>
    <t>Шульгинова Т.</t>
  </si>
  <si>
    <t>ЗАО ПЗ "Приневское"/ Санкт-Петербург</t>
  </si>
  <si>
    <r>
      <t xml:space="preserve">БУДКИНА </t>
    </r>
    <r>
      <rPr>
        <sz val="8"/>
        <rFont val="Verdana"/>
        <family val="2"/>
      </rPr>
      <t>Арина, 2002</t>
    </r>
  </si>
  <si>
    <r>
      <t>ГВИДОН</t>
    </r>
    <r>
      <rPr>
        <sz val="8"/>
        <rFont val="Verdana"/>
        <family val="2"/>
      </rPr>
      <t>-03, жер., гнед., трак., Верстовой, КЗ им. Кирова</t>
    </r>
  </si>
  <si>
    <t>002159</t>
  </si>
  <si>
    <t>Сибирцева Н.</t>
  </si>
  <si>
    <t>Донина Ю.</t>
  </si>
  <si>
    <r>
      <t xml:space="preserve">АРСЕНЬЕВА </t>
    </r>
    <r>
      <rPr>
        <sz val="8"/>
        <rFont val="Verdana"/>
        <family val="2"/>
      </rPr>
      <t>Алена, 2003</t>
    </r>
  </si>
  <si>
    <r>
      <t xml:space="preserve">СИМВОЛ-01, </t>
    </r>
    <r>
      <rPr>
        <sz val="8"/>
        <rFont val="Verdana"/>
        <family val="2"/>
      </rPr>
      <t>мер., рыж., буд., о.Сенат, ПЗ им.Чапаева</t>
    </r>
  </si>
  <si>
    <t>001831</t>
  </si>
  <si>
    <r>
      <t xml:space="preserve">РУСЕЦКАЯ </t>
    </r>
    <r>
      <rPr>
        <sz val="8"/>
        <rFont val="Verdana"/>
        <family val="2"/>
      </rPr>
      <t>Анна, 1999</t>
    </r>
  </si>
  <si>
    <r>
      <t>ЭПИКУР-</t>
    </r>
    <r>
      <rPr>
        <sz val="8"/>
        <rFont val="Verdana"/>
        <family val="2"/>
      </rPr>
      <t>01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трак., Крах, пф Русско-Высоцкое</t>
    </r>
  </si>
  <si>
    <t>004159</t>
  </si>
  <si>
    <t>Костылева Т.</t>
  </si>
  <si>
    <r>
      <t xml:space="preserve">КОРНИЕНКО </t>
    </r>
    <r>
      <rPr>
        <sz val="8"/>
        <rFont val="Verdana"/>
        <family val="2"/>
      </rPr>
      <t>Алена, 2002</t>
    </r>
  </si>
  <si>
    <r>
      <t>ДИАНА</t>
    </r>
    <r>
      <rPr>
        <sz val="8"/>
        <color indexed="8"/>
        <rFont val="Verdana"/>
        <family val="2"/>
      </rPr>
      <t>-98, коб., карак., латв., Форум, Белорусь</t>
    </r>
  </si>
  <si>
    <t>002282</t>
  </si>
  <si>
    <t>Корниенко О.</t>
  </si>
  <si>
    <r>
      <t xml:space="preserve">БОРБЕЛО </t>
    </r>
    <r>
      <rPr>
        <sz val="8"/>
        <rFont val="Verdana"/>
        <family val="2"/>
      </rPr>
      <t>Елизавета</t>
    </r>
  </si>
  <si>
    <r>
      <t>ЖАЛЬГИРИС</t>
    </r>
    <r>
      <rPr>
        <sz val="8"/>
        <rFont val="Verdana"/>
        <family val="2"/>
      </rPr>
      <t>-03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жер., гнед., голшт., Bodaibo, Литва</t>
    </r>
  </si>
  <si>
    <t>010425</t>
  </si>
  <si>
    <t>КСК "Кронштадт"/
Ленинградская область</t>
  </si>
  <si>
    <r>
      <t xml:space="preserve">КАПЛЕНКО </t>
    </r>
    <r>
      <rPr>
        <sz val="8"/>
        <rFont val="Verdana"/>
        <family val="2"/>
      </rPr>
      <t>Марина</t>
    </r>
  </si>
  <si>
    <t>003266</t>
  </si>
  <si>
    <r>
      <t xml:space="preserve">АЗАРД—06, </t>
    </r>
    <r>
      <rPr>
        <sz val="8"/>
        <rFont val="Verdana"/>
        <family val="2"/>
      </rPr>
      <t>мер., вор., РВП, Атом, Старожиловский КЗ, Россия</t>
    </r>
  </si>
  <si>
    <t>017400</t>
  </si>
  <si>
    <t>Капленко М.</t>
  </si>
  <si>
    <r>
      <t>ЗАТЕЯ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укр. верх., Дер Танзер, Украина</t>
    </r>
  </si>
  <si>
    <t>011381</t>
  </si>
  <si>
    <r>
      <t xml:space="preserve">КОСТЮКОВА </t>
    </r>
    <r>
      <rPr>
        <sz val="8"/>
        <rFont val="Verdana"/>
        <family val="2"/>
      </rPr>
      <t>Дарья</t>
    </r>
  </si>
  <si>
    <t>024891</t>
  </si>
  <si>
    <t>вк</t>
  </si>
  <si>
    <r>
      <t xml:space="preserve">ЭВИ-04, </t>
    </r>
    <r>
      <rPr>
        <sz val="8"/>
        <rFont val="Verdana"/>
        <family val="2"/>
      </rPr>
      <t>коб., вор., РВП Вельдфред, КЗ «Сторожиловский»</t>
    </r>
  </si>
  <si>
    <t>007449</t>
  </si>
  <si>
    <t>МАЛЫЙ ПРИЗ</t>
  </si>
  <si>
    <r>
      <t xml:space="preserve">Судьи: Н - Русинова Е. - ВК - Санкт-Петербург, </t>
    </r>
    <r>
      <rPr>
        <b/>
        <sz val="10"/>
        <rFont val="Verdana"/>
        <family val="2"/>
      </rPr>
      <t xml:space="preserve">С - Хмелев М. - 1К - Ленинградская область, </t>
    </r>
    <r>
      <rPr>
        <sz val="10"/>
        <rFont val="Verdana"/>
        <family val="2"/>
      </rPr>
      <t>М - Ахачинский А. - ВК - Санкт-Петербург</t>
    </r>
  </si>
  <si>
    <t>№ лошади</t>
  </si>
  <si>
    <r>
      <t>ЗАЗУЛИНА</t>
    </r>
    <r>
      <rPr>
        <sz val="8"/>
        <rFont val="Verdana"/>
        <family val="2"/>
      </rPr>
      <t xml:space="preserve"> Елизавета</t>
    </r>
  </si>
  <si>
    <r>
      <t xml:space="preserve">ЗАЗУЛИНА </t>
    </r>
    <r>
      <rPr>
        <sz val="8"/>
        <rFont val="Verdana"/>
        <family val="2"/>
      </rPr>
      <t>Елизавета</t>
    </r>
  </si>
  <si>
    <r>
      <t>ОЛИМПИК ХОРЗ</t>
    </r>
    <r>
      <rPr>
        <sz val="8"/>
        <rFont val="Verdana"/>
        <family val="2"/>
      </rPr>
      <t>-06, мер., т-гнед., так., Хром Кубани, Беларусь</t>
    </r>
  </si>
  <si>
    <t>008958</t>
  </si>
  <si>
    <t>Старкова И.</t>
  </si>
  <si>
    <t>КСК "Кронштадт" /
Санкт-Петербург</t>
  </si>
  <si>
    <t>ГАТЧИНСКИЕ ОТКРЫТЫЕ КОННЫЕ ИГРЫ – 2017 ГОДА, 2 этап</t>
  </si>
  <si>
    <t>Муниципальные соревнования</t>
  </si>
  <si>
    <t>Выездка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</si>
  <si>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</si>
  <si>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</si>
  <si>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</si>
  <si>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</si>
  <si>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</si>
  <si>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</si>
  <si>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1</t>
  </si>
  <si>
    <t>Допущен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</si>
  <si>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</si>
  <si>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</si>
  <si>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</si>
  <si>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</si>
  <si>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</si>
  <si>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</si>
  <si>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</si>
  <si>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</si>
  <si>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</si>
  <si>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</si>
  <si>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</si>
  <si>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</si>
  <si>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</si>
  <si>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</si>
  <si>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</si>
  <si>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</si>
  <si>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</si>
  <si>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</si>
  <si>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</si>
  <si>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</si>
  <si>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</si>
  <si>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</si>
  <si>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</si>
  <si>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</si>
  <si>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</si>
  <si>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</si>
  <si>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</si>
  <si>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</si>
  <si>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</si>
  <si>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КСК «Лидер»/
Ленинградская область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</si>
  <si>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</si>
  <si>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</si>
  <si>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</si>
  <si>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</si>
  <si>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</si>
  <si>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</si>
  <si>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</si>
  <si>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</si>
  <si>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</si>
  <si>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</si>
  <si>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</si>
  <si>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</si>
  <si>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</si>
  <si>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</si>
  <si>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</si>
  <si>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</si>
  <si>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</si>
  <si>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</si>
  <si>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</si>
  <si>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</si>
  <si>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</si>
  <si>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</si>
  <si>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</si>
  <si>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</si>
  <si>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</si>
  <si>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</si>
  <si>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</si>
  <si>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Ветеринарный делегат</t>
  </si>
  <si>
    <t>Найденышев И. - Санкт-Петербург</t>
  </si>
  <si>
    <t>Состав судейской:</t>
  </si>
  <si>
    <t>КСК "Всадник"</t>
  </si>
  <si>
    <t>18 июня 2017</t>
  </si>
  <si>
    <t>Должность</t>
  </si>
  <si>
    <t>ФИО</t>
  </si>
  <si>
    <t>Категория</t>
  </si>
  <si>
    <t>Регион</t>
  </si>
  <si>
    <t>Оценка</t>
  </si>
  <si>
    <t>Ахачинский А.</t>
  </si>
  <si>
    <t>ВК</t>
  </si>
  <si>
    <t>Санкт-Петербург</t>
  </si>
  <si>
    <t xml:space="preserve">Члены ГСК </t>
  </si>
  <si>
    <t>1К</t>
  </si>
  <si>
    <t>Ленинградская область</t>
  </si>
  <si>
    <t>Члены ГСК</t>
  </si>
  <si>
    <t>Русинова Е.</t>
  </si>
  <si>
    <t>Читчик</t>
  </si>
  <si>
    <t>Главный секретарь.</t>
  </si>
  <si>
    <t>Стуканцева Д.</t>
  </si>
  <si>
    <t xml:space="preserve">Секретарь </t>
  </si>
  <si>
    <t>Волкова А.</t>
  </si>
  <si>
    <t>б/к</t>
  </si>
  <si>
    <t xml:space="preserve">Шеф-стюард </t>
  </si>
  <si>
    <t>2К</t>
  </si>
  <si>
    <t>Ветеринарный врач</t>
  </si>
  <si>
    <t>Ахачинский А. - ВК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</si>
</sst>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(\$* #,##0.00_);_(\$* \(#,##0.00\);_(\$* \-??_);_(@_)"/>
    <numFmt numFmtId="166" formatCode="&quot;SFr. &quot;#,##0;&quot;SFr. -&quot;#,##0"/>
    <numFmt numFmtId="167" formatCode="0.000"/>
    <numFmt numFmtId="168" formatCode="0.0"/>
    <numFmt numFmtId="169" formatCode="hh:mm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b/>
      <sz val="12"/>
      <name val="Times New Roman"/>
      <family val="1"/>
    </font>
    <font>
      <i/>
      <sz val="10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sz val="11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sz val="9"/>
      <name val="Arial"/>
      <family val="2"/>
    </font>
    <font>
      <sz val="10"/>
      <color indexed="8"/>
      <name val="Verdana"/>
      <family val="2"/>
    </font>
    <font>
      <i/>
      <sz val="12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 Cyr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115" applyFont="1" applyAlignment="1" applyProtection="1">
      <alignment vertical="center"/>
      <protection locked="0"/>
    </xf>
    <xf numFmtId="49" fontId="0" fillId="0" borderId="0" xfId="115" applyNumberFormat="1" applyFont="1" applyAlignment="1" applyProtection="1">
      <alignment vertical="center"/>
      <protection locked="0"/>
    </xf>
    <xf numFmtId="1" fontId="0" fillId="0" borderId="0" xfId="115" applyNumberFormat="1" applyFont="1" applyAlignment="1" applyProtection="1">
      <alignment vertical="center"/>
      <protection locked="0"/>
    </xf>
    <xf numFmtId="167" fontId="0" fillId="0" borderId="0" xfId="115" applyNumberFormat="1" applyFont="1" applyAlignment="1" applyProtection="1">
      <alignment vertical="center"/>
      <protection locked="0"/>
    </xf>
    <xf numFmtId="168" fontId="0" fillId="0" borderId="0" xfId="115" applyNumberFormat="1" applyFont="1" applyAlignment="1" applyProtection="1">
      <alignment vertical="center"/>
      <protection locked="0"/>
    </xf>
    <xf numFmtId="0" fontId="19" fillId="0" borderId="0" xfId="123" applyFont="1" applyAlignment="1" applyProtection="1">
      <alignment vertical="center" wrapText="1"/>
      <protection locked="0"/>
    </xf>
    <xf numFmtId="49" fontId="19" fillId="0" borderId="0" xfId="123" applyNumberFormat="1" applyFont="1" applyAlignment="1" applyProtection="1">
      <alignment vertical="center" wrapText="1"/>
      <protection locked="0"/>
    </xf>
    <xf numFmtId="1" fontId="19" fillId="0" borderId="0" xfId="123" applyNumberFormat="1" applyFont="1" applyAlignment="1" applyProtection="1">
      <alignment vertical="center" wrapText="1"/>
      <protection locked="0"/>
    </xf>
    <xf numFmtId="167" fontId="20" fillId="0" borderId="0" xfId="123" applyNumberFormat="1" applyFont="1" applyAlignment="1" applyProtection="1">
      <alignment horizontal="center" vertical="center"/>
      <protection locked="0"/>
    </xf>
    <xf numFmtId="0" fontId="20" fillId="0" borderId="0" xfId="123" applyFont="1" applyAlignment="1" applyProtection="1">
      <alignment horizontal="center" vertical="center"/>
      <protection locked="0"/>
    </xf>
    <xf numFmtId="1" fontId="20" fillId="0" borderId="0" xfId="123" applyNumberFormat="1" applyFont="1" applyAlignment="1" applyProtection="1">
      <alignment horizontal="center" vertical="center"/>
      <protection locked="0"/>
    </xf>
    <xf numFmtId="0" fontId="0" fillId="0" borderId="0" xfId="123" applyAlignment="1" applyProtection="1">
      <alignment vertical="center"/>
      <protection locked="0"/>
    </xf>
    <xf numFmtId="168" fontId="0" fillId="0" borderId="0" xfId="123" applyNumberFormat="1" applyAlignment="1" applyProtection="1">
      <alignment vertical="center"/>
      <protection locked="0"/>
    </xf>
    <xf numFmtId="167" fontId="0" fillId="0" borderId="0" xfId="123" applyNumberFormat="1" applyAlignment="1" applyProtection="1">
      <alignment vertical="center"/>
      <protection locked="0"/>
    </xf>
    <xf numFmtId="0" fontId="13" fillId="0" borderId="0" xfId="95" applyAlignment="1">
      <alignment vertical="center"/>
      <protection/>
    </xf>
    <xf numFmtId="0" fontId="19" fillId="0" borderId="0" xfId="92" applyFont="1">
      <alignment/>
      <protection/>
    </xf>
    <xf numFmtId="0" fontId="25" fillId="0" borderId="0" xfId="92" applyFont="1">
      <alignment/>
      <protection/>
    </xf>
    <xf numFmtId="0" fontId="26" fillId="0" borderId="0" xfId="92" applyFont="1" applyAlignment="1">
      <alignment horizontal="left" vertical="center"/>
      <protection/>
    </xf>
    <xf numFmtId="0" fontId="28" fillId="0" borderId="0" xfId="92" applyFont="1">
      <alignment/>
      <protection/>
    </xf>
    <xf numFmtId="0" fontId="13" fillId="0" borderId="0" xfId="95">
      <alignment/>
      <protection/>
    </xf>
    <xf numFmtId="168" fontId="13" fillId="0" borderId="0" xfId="95" applyNumberFormat="1">
      <alignment/>
      <protection/>
    </xf>
    <xf numFmtId="0" fontId="29" fillId="0" borderId="0" xfId="124" applyFont="1" applyAlignment="1" applyProtection="1">
      <alignment vertical="center"/>
      <protection locked="0"/>
    </xf>
    <xf numFmtId="0" fontId="30" fillId="0" borderId="0" xfId="126" applyFont="1" applyAlignment="1" applyProtection="1">
      <alignment vertical="center" wrapText="1"/>
      <protection locked="0"/>
    </xf>
    <xf numFmtId="49" fontId="30" fillId="0" borderId="0" xfId="126" applyNumberFormat="1" applyFont="1" applyAlignment="1" applyProtection="1">
      <alignment vertical="center" wrapText="1"/>
      <protection locked="0"/>
    </xf>
    <xf numFmtId="0" fontId="31" fillId="0" borderId="0" xfId="123" applyFont="1" applyBorder="1" applyAlignment="1" applyProtection="1">
      <alignment horizontal="right" vertical="center"/>
      <protection locked="0"/>
    </xf>
    <xf numFmtId="0" fontId="32" fillId="0" borderId="0" xfId="126" applyFont="1" applyAlignment="1" applyProtection="1">
      <alignment vertical="center"/>
      <protection locked="0"/>
    </xf>
    <xf numFmtId="168" fontId="13" fillId="0" borderId="0" xfId="95" applyNumberFormat="1" applyAlignment="1">
      <alignment vertical="center"/>
      <protection/>
    </xf>
    <xf numFmtId="0" fontId="29" fillId="0" borderId="0" xfId="125" applyFont="1" applyAlignment="1" applyProtection="1">
      <alignment horizontal="right" vertical="center"/>
      <protection locked="0"/>
    </xf>
    <xf numFmtId="0" fontId="30" fillId="24" borderId="10" xfId="123" applyFont="1" applyFill="1" applyBorder="1" applyAlignment="1" applyProtection="1">
      <alignment horizontal="center" vertical="center" wrapText="1"/>
      <protection locked="0"/>
    </xf>
    <xf numFmtId="0" fontId="34" fillId="24" borderId="10" xfId="123" applyFont="1" applyFill="1" applyBorder="1" applyAlignment="1" applyProtection="1">
      <alignment horizontal="center" vertical="center" textRotation="90" wrapText="1"/>
      <protection locked="0"/>
    </xf>
    <xf numFmtId="0" fontId="35" fillId="0" borderId="0" xfId="115" applyFont="1" applyAlignment="1" applyProtection="1">
      <alignment vertical="center"/>
      <protection locked="0"/>
    </xf>
    <xf numFmtId="1" fontId="33" fillId="24" borderId="10" xfId="116" applyNumberFormat="1" applyFont="1" applyFill="1" applyBorder="1" applyAlignment="1" applyProtection="1">
      <alignment horizontal="center" vertical="center" textRotation="90" wrapText="1"/>
      <protection locked="0"/>
    </xf>
    <xf numFmtId="167" fontId="33" fillId="24" borderId="10" xfId="116" applyNumberFormat="1" applyFont="1" applyFill="1" applyBorder="1" applyAlignment="1" applyProtection="1">
      <alignment horizontal="center" vertical="center" wrapText="1"/>
      <protection locked="0"/>
    </xf>
    <xf numFmtId="0" fontId="33" fillId="24" borderId="10" xfId="116" applyFont="1" applyFill="1" applyBorder="1" applyAlignment="1" applyProtection="1">
      <alignment horizontal="center" vertical="center" textRotation="90" wrapText="1"/>
      <protection locked="0"/>
    </xf>
    <xf numFmtId="0" fontId="36" fillId="0" borderId="10" xfId="116" applyFont="1" applyBorder="1" applyAlignment="1" applyProtection="1">
      <alignment horizontal="center" vertical="center" wrapText="1"/>
      <protection locked="0"/>
    </xf>
    <xf numFmtId="49" fontId="34" fillId="0" borderId="10" xfId="106" applyNumberFormat="1" applyFont="1" applyFill="1" applyBorder="1" applyAlignment="1" applyProtection="1">
      <alignment horizontal="left" vertical="center" wrapText="1"/>
      <protection locked="0"/>
    </xf>
    <xf numFmtId="49" fontId="37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31" applyFont="1" applyFill="1" applyBorder="1" applyAlignment="1" applyProtection="1">
      <alignment horizontal="center" vertical="center"/>
      <protection locked="0"/>
    </xf>
    <xf numFmtId="49" fontId="34" fillId="0" borderId="10" xfId="59" applyNumberFormat="1" applyFont="1" applyFill="1" applyBorder="1" applyAlignment="1" applyProtection="1">
      <alignment vertical="center" wrapText="1"/>
      <protection locked="0"/>
    </xf>
    <xf numFmtId="49" fontId="37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59" applyNumberFormat="1" applyFont="1" applyFill="1" applyBorder="1" applyAlignment="1" applyProtection="1">
      <alignment horizontal="center" vertical="center"/>
      <protection locked="0"/>
    </xf>
    <xf numFmtId="0" fontId="37" fillId="0" borderId="10" xfId="87" applyFont="1" applyFill="1" applyBorder="1" applyAlignment="1" applyProtection="1">
      <alignment horizontal="center" vertical="center" wrapText="1"/>
      <protection locked="0"/>
    </xf>
    <xf numFmtId="168" fontId="38" fillId="0" borderId="10" xfId="115" applyNumberFormat="1" applyFont="1" applyBorder="1" applyAlignment="1" applyProtection="1">
      <alignment horizontal="center" vertical="center" wrapText="1"/>
      <protection locked="0"/>
    </xf>
    <xf numFmtId="167" fontId="39" fillId="0" borderId="10" xfId="115" applyNumberFormat="1" applyFont="1" applyBorder="1" applyAlignment="1" applyProtection="1">
      <alignment horizontal="center" vertical="center" wrapText="1"/>
      <protection locked="0"/>
    </xf>
    <xf numFmtId="0" fontId="40" fillId="0" borderId="10" xfId="115" applyFont="1" applyBorder="1" applyAlignment="1" applyProtection="1">
      <alignment horizontal="center" vertical="center" wrapText="1"/>
      <protection locked="0"/>
    </xf>
    <xf numFmtId="0" fontId="34" fillId="0" borderId="10" xfId="120" applyNumberFormat="1" applyFont="1" applyFill="1" applyBorder="1" applyAlignment="1" applyProtection="1">
      <alignment vertical="center" wrapText="1"/>
      <protection locked="0"/>
    </xf>
    <xf numFmtId="49" fontId="37" fillId="0" borderId="10" xfId="96" applyNumberFormat="1" applyFont="1" applyFill="1" applyBorder="1" applyAlignment="1">
      <alignment horizontal="center" vertical="center" wrapText="1"/>
      <protection/>
    </xf>
    <xf numFmtId="0" fontId="37" fillId="0" borderId="10" xfId="96" applyNumberFormat="1" applyFont="1" applyFill="1" applyBorder="1" applyAlignment="1">
      <alignment horizontal="center" vertical="center" wrapText="1"/>
      <protection/>
    </xf>
    <xf numFmtId="0" fontId="34" fillId="0" borderId="10" xfId="90" applyFont="1" applyFill="1" applyBorder="1" applyAlignment="1">
      <alignment horizontal="left" vertical="center" wrapText="1"/>
      <protection/>
    </xf>
    <xf numFmtId="49" fontId="37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54" applyNumberFormat="1" applyFont="1" applyFill="1" applyBorder="1" applyAlignment="1" applyProtection="1">
      <alignment horizontal="center" vertical="center"/>
      <protection locked="0"/>
    </xf>
    <xf numFmtId="0" fontId="37" fillId="0" borderId="10" xfId="97" applyFont="1" applyFill="1" applyBorder="1" applyAlignment="1" applyProtection="1">
      <alignment horizontal="center" vertical="center" wrapText="1"/>
      <protection locked="0"/>
    </xf>
    <xf numFmtId="0" fontId="3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87" applyFont="1" applyFill="1" applyBorder="1" applyAlignment="1">
      <alignment horizontal="left" vertical="center" wrapText="1"/>
      <protection/>
    </xf>
    <xf numFmtId="49" fontId="37" fillId="0" borderId="10" xfId="121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87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21" applyFont="1" applyFill="1" applyBorder="1" applyAlignment="1" applyProtection="1">
      <alignment horizontal="center" vertical="center" wrapText="1"/>
      <protection locked="0"/>
    </xf>
    <xf numFmtId="0" fontId="34" fillId="0" borderId="10" xfId="95" applyFont="1" applyFill="1" applyBorder="1" applyAlignment="1">
      <alignment vertical="center" wrapText="1"/>
      <protection/>
    </xf>
    <xf numFmtId="49" fontId="37" fillId="0" borderId="10" xfId="95" applyNumberFormat="1" applyFont="1" applyFill="1" applyBorder="1" applyAlignment="1">
      <alignment horizontal="center" vertical="center" wrapText="1"/>
      <protection/>
    </xf>
    <xf numFmtId="49" fontId="37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95" applyFont="1" applyFill="1" applyBorder="1" applyAlignment="1" applyProtection="1">
      <alignment horizontal="center" vertical="center" wrapText="1"/>
      <protection locked="0"/>
    </xf>
    <xf numFmtId="0" fontId="3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21" applyFont="1" applyFill="1" applyBorder="1" applyAlignment="1" applyProtection="1">
      <alignment horizontal="center" vertical="center"/>
      <protection locked="0"/>
    </xf>
    <xf numFmtId="49" fontId="34" fillId="0" borderId="10" xfId="50" applyNumberFormat="1" applyFont="1" applyFill="1" applyBorder="1" applyAlignment="1" applyProtection="1">
      <alignment vertical="center" wrapText="1"/>
      <protection locked="0"/>
    </xf>
    <xf numFmtId="49" fontId="37" fillId="0" borderId="10" xfId="50" applyNumberFormat="1" applyFont="1" applyFill="1" applyBorder="1" applyAlignment="1" applyProtection="1">
      <alignment horizontal="center" vertical="center"/>
      <protection locked="0"/>
    </xf>
    <xf numFmtId="0" fontId="37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16" applyFont="1" applyBorder="1" applyAlignment="1" applyProtection="1">
      <alignment horizontal="center" vertical="center" wrapText="1"/>
      <protection locked="0"/>
    </xf>
    <xf numFmtId="49" fontId="34" fillId="0" borderId="0" xfId="108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11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08" applyFont="1" applyFill="1" applyBorder="1" applyAlignment="1" applyProtection="1">
      <alignment horizontal="center" vertical="center" wrapText="1"/>
      <protection locked="0"/>
    </xf>
    <xf numFmtId="49" fontId="34" fillId="24" borderId="0" xfId="57" applyNumberFormat="1" applyFont="1" applyFill="1" applyBorder="1" applyAlignment="1" applyProtection="1">
      <alignment vertical="center" wrapText="1"/>
      <protection locked="0"/>
    </xf>
    <xf numFmtId="49" fontId="37" fillId="0" borderId="0" xfId="108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57" applyNumberFormat="1" applyFont="1" applyFill="1" applyBorder="1" applyAlignment="1" applyProtection="1">
      <alignment horizontal="left" vertical="center" wrapText="1"/>
      <protection locked="0"/>
    </xf>
    <xf numFmtId="168" fontId="37" fillId="0" borderId="0" xfId="115" applyNumberFormat="1" applyFont="1" applyBorder="1" applyAlignment="1" applyProtection="1">
      <alignment horizontal="center" vertical="center" wrapText="1"/>
      <protection locked="0"/>
    </xf>
    <xf numFmtId="167" fontId="42" fillId="0" borderId="0" xfId="115" applyNumberFormat="1" applyFont="1" applyBorder="1" applyAlignment="1" applyProtection="1">
      <alignment horizontal="center" vertical="center" wrapText="1"/>
      <protection locked="0"/>
    </xf>
    <xf numFmtId="0" fontId="34" fillId="0" borderId="0" xfId="115" applyFont="1" applyBorder="1" applyAlignment="1" applyProtection="1">
      <alignment horizontal="center" vertical="center" wrapText="1"/>
      <protection locked="0"/>
    </xf>
    <xf numFmtId="0" fontId="43" fillId="0" borderId="0" xfId="115" applyFont="1" applyAlignment="1" applyProtection="1">
      <alignment vertical="center"/>
      <protection locked="0"/>
    </xf>
    <xf numFmtId="0" fontId="21" fillId="0" borderId="0" xfId="115" applyFont="1" applyAlignment="1" applyProtection="1">
      <alignment vertical="center"/>
      <protection locked="0"/>
    </xf>
    <xf numFmtId="49" fontId="21" fillId="0" borderId="0" xfId="115" applyNumberFormat="1" applyFont="1" applyAlignment="1" applyProtection="1">
      <alignment vertical="center"/>
      <protection locked="0"/>
    </xf>
    <xf numFmtId="0" fontId="21" fillId="0" borderId="0" xfId="115" applyNumberFormat="1" applyFont="1" applyFill="1" applyBorder="1" applyAlignment="1" applyProtection="1">
      <alignment vertical="center"/>
      <protection locked="0"/>
    </xf>
    <xf numFmtId="0" fontId="0" fillId="0" borderId="0" xfId="115" applyNumberFormat="1" applyFont="1" applyFill="1" applyBorder="1" applyAlignment="1" applyProtection="1">
      <alignment horizontal="center" vertical="center"/>
      <protection locked="0"/>
    </xf>
    <xf numFmtId="1" fontId="21" fillId="0" borderId="0" xfId="115" applyNumberFormat="1" applyFont="1" applyAlignment="1" applyProtection="1">
      <alignment vertical="center"/>
      <protection locked="0"/>
    </xf>
    <xf numFmtId="167" fontId="21" fillId="0" borderId="0" xfId="115" applyNumberFormat="1" applyFont="1" applyAlignment="1" applyProtection="1">
      <alignment vertical="center"/>
      <protection locked="0"/>
    </xf>
    <xf numFmtId="168" fontId="21" fillId="0" borderId="0" xfId="115" applyNumberFormat="1" applyFont="1" applyAlignment="1" applyProtection="1">
      <alignment vertical="center"/>
      <protection locked="0"/>
    </xf>
    <xf numFmtId="0" fontId="0" fillId="0" borderId="0" xfId="115" applyNumberFormat="1" applyFont="1" applyFill="1" applyBorder="1" applyAlignment="1" applyProtection="1">
      <alignment vertical="center"/>
      <protection locked="0"/>
    </xf>
    <xf numFmtId="49" fontId="34" fillId="0" borderId="10" xfId="90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106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shrinkToFit="1"/>
      <protection locked="0"/>
    </xf>
    <xf numFmtId="49" fontId="37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125" applyFont="1" applyFill="1" applyBorder="1" applyAlignment="1" applyProtection="1">
      <alignment horizontal="left" vertical="center" wrapText="1"/>
      <protection locked="0"/>
    </xf>
    <xf numFmtId="0" fontId="37" fillId="0" borderId="10" xfId="124" applyFont="1" applyFill="1" applyBorder="1" applyAlignment="1" applyProtection="1">
      <alignment horizontal="center" vertical="center"/>
      <protection locked="0"/>
    </xf>
    <xf numFmtId="49" fontId="34" fillId="0" borderId="10" xfId="63" applyNumberFormat="1" applyFont="1" applyFill="1" applyBorder="1" applyAlignment="1" applyProtection="1">
      <alignment vertical="center" wrapText="1"/>
      <protection locked="0"/>
    </xf>
    <xf numFmtId="49" fontId="37" fillId="0" borderId="10" xfId="90" applyNumberFormat="1" applyFont="1" applyFill="1" applyBorder="1" applyAlignment="1" applyProtection="1">
      <alignment horizontal="center" vertical="center"/>
      <protection locked="0"/>
    </xf>
    <xf numFmtId="49" fontId="37" fillId="0" borderId="10" xfId="63" applyNumberFormat="1" applyFont="1" applyFill="1" applyBorder="1" applyAlignment="1" applyProtection="1">
      <alignment horizontal="center" vertical="center"/>
      <protection locked="0"/>
    </xf>
    <xf numFmtId="49" fontId="37" fillId="0" borderId="10" xfId="87" applyNumberFormat="1" applyFont="1" applyFill="1" applyBorder="1" applyAlignment="1">
      <alignment horizontal="center" vertical="center" wrapText="1"/>
      <protection/>
    </xf>
    <xf numFmtId="0" fontId="37" fillId="0" borderId="10" xfId="88" applyFont="1" applyFill="1" applyBorder="1" applyAlignment="1" applyProtection="1">
      <alignment horizontal="center" vertical="center" wrapText="1"/>
      <protection locked="0"/>
    </xf>
    <xf numFmtId="0" fontId="37" fillId="0" borderId="11" xfId="106" applyFont="1" applyFill="1" applyBorder="1" applyAlignment="1" applyProtection="1">
      <alignment horizontal="center" vertical="center" wrapText="1"/>
      <protection locked="0"/>
    </xf>
    <xf numFmtId="49" fontId="37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20" applyFont="1" applyFill="1" applyBorder="1" applyAlignment="1" applyProtection="1">
      <alignment horizontal="center" vertical="center" wrapText="1"/>
      <protection locked="0"/>
    </xf>
    <xf numFmtId="49" fontId="37" fillId="0" borderId="10" xfId="109" applyNumberFormat="1" applyFont="1" applyFill="1" applyBorder="1" applyAlignment="1" applyProtection="1">
      <alignment horizontal="center" vertical="center"/>
      <protection locked="0"/>
    </xf>
    <xf numFmtId="49" fontId="34" fillId="0" borderId="11" xfId="106" applyNumberFormat="1" applyFont="1" applyFill="1" applyBorder="1" applyAlignment="1" applyProtection="1">
      <alignment horizontal="left" vertical="center" wrapText="1"/>
      <protection locked="0"/>
    </xf>
    <xf numFmtId="49" fontId="37" fillId="0" borderId="11" xfId="110" applyNumberFormat="1" applyFont="1" applyFill="1" applyBorder="1" applyAlignment="1" applyProtection="1">
      <alignment horizontal="center" vertical="center" wrapText="1"/>
      <protection locked="0"/>
    </xf>
    <xf numFmtId="49" fontId="34" fillId="0" borderId="11" xfId="57" applyNumberFormat="1" applyFont="1" applyFill="1" applyBorder="1" applyAlignment="1" applyProtection="1">
      <alignment vertical="center" wrapText="1"/>
      <protection locked="0"/>
    </xf>
    <xf numFmtId="49" fontId="37" fillId="0" borderId="11" xfId="59" applyNumberFormat="1" applyFont="1" applyFill="1" applyBorder="1" applyAlignment="1" applyProtection="1">
      <alignment horizontal="center" vertical="center"/>
      <protection locked="0"/>
    </xf>
    <xf numFmtId="49" fontId="37" fillId="0" borderId="11" xfId="59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26" applyFont="1" applyAlignment="1" applyProtection="1">
      <alignment vertical="center"/>
      <protection locked="0"/>
    </xf>
    <xf numFmtId="49" fontId="37" fillId="0" borderId="10" xfId="117" applyNumberFormat="1" applyFont="1" applyFill="1" applyBorder="1" applyAlignment="1" applyProtection="1">
      <alignment horizontal="center" vertical="center"/>
      <protection locked="0"/>
    </xf>
    <xf numFmtId="45" fontId="25" fillId="0" borderId="11" xfId="121" applyNumberFormat="1" applyFont="1" applyFill="1" applyBorder="1" applyAlignment="1" applyProtection="1">
      <alignment horizontal="center" vertical="center"/>
      <protection locked="0"/>
    </xf>
    <xf numFmtId="0" fontId="37" fillId="0" borderId="10" xfId="53" applyNumberFormat="1" applyFont="1" applyFill="1" applyBorder="1" applyAlignment="1" applyProtection="1">
      <alignment horizontal="center" vertical="center" wrapText="1"/>
      <protection locked="0"/>
    </xf>
    <xf numFmtId="168" fontId="37" fillId="0" borderId="10" xfId="115" applyNumberFormat="1" applyFont="1" applyBorder="1" applyAlignment="1" applyProtection="1">
      <alignment horizontal="center" vertical="center" wrapText="1"/>
      <protection locked="0"/>
    </xf>
    <xf numFmtId="167" fontId="42" fillId="0" borderId="10" xfId="115" applyNumberFormat="1" applyFont="1" applyBorder="1" applyAlignment="1" applyProtection="1">
      <alignment horizontal="center" vertical="center" wrapText="1"/>
      <protection locked="0"/>
    </xf>
    <xf numFmtId="0" fontId="34" fillId="0" borderId="10" xfId="115" applyFont="1" applyBorder="1" applyAlignment="1" applyProtection="1">
      <alignment horizontal="center" vertical="center" wrapText="1"/>
      <protection locked="0"/>
    </xf>
    <xf numFmtId="1" fontId="37" fillId="0" borderId="10" xfId="115" applyNumberFormat="1" applyFont="1" applyBorder="1" applyAlignment="1" applyProtection="1">
      <alignment horizontal="center" vertical="center" wrapText="1"/>
      <protection locked="0"/>
    </xf>
    <xf numFmtId="0" fontId="21" fillId="0" borderId="0" xfId="123" applyFont="1" applyFill="1" applyBorder="1" applyAlignment="1" applyProtection="1">
      <alignment horizontal="center" vertical="center"/>
      <protection locked="0"/>
    </xf>
    <xf numFmtId="0" fontId="21" fillId="0" borderId="0" xfId="124" applyNumberFormat="1" applyFont="1" applyFill="1" applyBorder="1" applyAlignment="1" applyProtection="1">
      <alignment horizontal="center" vertical="center"/>
      <protection locked="0"/>
    </xf>
    <xf numFmtId="1" fontId="37" fillId="0" borderId="0" xfId="115" applyNumberFormat="1" applyFont="1" applyBorder="1" applyAlignment="1" applyProtection="1">
      <alignment horizontal="center" vertical="center" wrapText="1"/>
      <protection locked="0"/>
    </xf>
    <xf numFmtId="0" fontId="34" fillId="0" borderId="10" xfId="127" applyFont="1" applyFill="1" applyBorder="1" applyAlignment="1" applyProtection="1">
      <alignment horizontal="left" vertical="center" wrapText="1"/>
      <protection locked="0"/>
    </xf>
    <xf numFmtId="49" fontId="37" fillId="0" borderId="10" xfId="102" applyNumberFormat="1" applyFont="1" applyFill="1" applyBorder="1" applyAlignment="1">
      <alignment horizontal="center" vertical="center" wrapText="1"/>
      <protection/>
    </xf>
    <xf numFmtId="49" fontId="37" fillId="0" borderId="10" xfId="68" applyNumberFormat="1" applyFont="1" applyFill="1" applyBorder="1" applyAlignment="1" applyProtection="1">
      <alignment horizontal="center" vertical="center"/>
      <protection locked="0"/>
    </xf>
    <xf numFmtId="1" fontId="38" fillId="0" borderId="10" xfId="115" applyNumberFormat="1" applyFont="1" applyBorder="1" applyAlignment="1" applyProtection="1">
      <alignment horizontal="center" vertical="center" wrapText="1"/>
      <protection locked="0"/>
    </xf>
    <xf numFmtId="0" fontId="30" fillId="0" borderId="10" xfId="114" applyFont="1" applyBorder="1" applyAlignment="1" applyProtection="1">
      <alignment horizontal="center" vertical="center" wrapText="1"/>
      <protection locked="0"/>
    </xf>
    <xf numFmtId="0" fontId="34" fillId="0" borderId="10" xfId="123" applyFont="1" applyFill="1" applyBorder="1" applyAlignment="1" applyProtection="1">
      <alignment vertical="center" wrapText="1"/>
      <protection locked="0"/>
    </xf>
    <xf numFmtId="49" fontId="37" fillId="0" borderId="10" xfId="12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19" applyFont="1" applyFill="1" applyBorder="1" applyAlignment="1" applyProtection="1">
      <alignment horizontal="center" vertical="center" wrapText="1"/>
      <protection locked="0"/>
    </xf>
    <xf numFmtId="0" fontId="34" fillId="0" borderId="10" xfId="128" applyFont="1" applyFill="1" applyBorder="1" applyAlignment="1" applyProtection="1">
      <alignment horizontal="left" vertical="center" wrapText="1"/>
      <protection locked="0"/>
    </xf>
    <xf numFmtId="49" fontId="37" fillId="0" borderId="10" xfId="11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90" applyFont="1" applyFill="1" applyBorder="1" applyAlignment="1" applyProtection="1">
      <alignment horizontal="left" vertical="center" wrapText="1"/>
      <protection locked="0"/>
    </xf>
    <xf numFmtId="49" fontId="37" fillId="0" borderId="10" xfId="113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0" fontId="34" fillId="0" borderId="10" xfId="118" applyFont="1" applyFill="1" applyBorder="1" applyAlignment="1" applyProtection="1">
      <alignment vertical="center" wrapText="1"/>
      <protection locked="0"/>
    </xf>
    <xf numFmtId="49" fontId="37" fillId="0" borderId="10" xfId="107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49" fontId="37" fillId="0" borderId="10" xfId="106" applyNumberFormat="1" applyFont="1" applyFill="1" applyBorder="1" applyAlignment="1" applyProtection="1">
      <alignment horizontal="center" vertical="center"/>
      <protection locked="0"/>
    </xf>
    <xf numFmtId="0" fontId="37" fillId="0" borderId="10" xfId="106" applyFont="1" applyFill="1" applyBorder="1" applyAlignment="1">
      <alignment horizontal="center" vertical="center" wrapText="1"/>
      <protection/>
    </xf>
    <xf numFmtId="49" fontId="34" fillId="0" borderId="10" xfId="57" applyNumberFormat="1" applyFont="1" applyFill="1" applyBorder="1" applyAlignment="1" applyProtection="1">
      <alignment vertical="center" wrapText="1"/>
      <protection locked="0"/>
    </xf>
    <xf numFmtId="49" fontId="37" fillId="0" borderId="10" xfId="57" applyNumberFormat="1" applyFont="1" applyFill="1" applyBorder="1" applyAlignment="1" applyProtection="1">
      <alignment horizontal="center" vertical="center"/>
      <protection locked="0"/>
    </xf>
    <xf numFmtId="49" fontId="37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74" applyNumberFormat="1" applyFont="1" applyFill="1" applyBorder="1" applyAlignment="1" applyProtection="1">
      <alignment vertical="center" wrapText="1"/>
      <protection locked="0"/>
    </xf>
    <xf numFmtId="0" fontId="37" fillId="0" borderId="10" xfId="87" applyNumberFormat="1" applyFont="1" applyFill="1" applyBorder="1" applyAlignment="1" applyProtection="1">
      <alignment horizontal="center" vertical="center"/>
      <protection locked="0"/>
    </xf>
    <xf numFmtId="0" fontId="37" fillId="0" borderId="10" xfId="122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108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10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14" applyFont="1" applyAlignment="1" applyProtection="1">
      <alignment vertical="center"/>
      <protection locked="0"/>
    </xf>
    <xf numFmtId="0" fontId="0" fillId="0" borderId="0" xfId="126" applyAlignment="1" applyProtection="1">
      <alignment vertical="center"/>
      <protection locked="0"/>
    </xf>
    <xf numFmtId="0" fontId="19" fillId="0" borderId="0" xfId="92" applyFont="1" applyFill="1" applyAlignment="1">
      <alignment horizontal="center" vertical="center" wrapText="1"/>
      <protection/>
    </xf>
    <xf numFmtId="0" fontId="21" fillId="0" borderId="0" xfId="126" applyFont="1" applyAlignment="1" applyProtection="1">
      <alignment horizontal="center" vertical="center" wrapText="1"/>
      <protection locked="0"/>
    </xf>
    <xf numFmtId="0" fontId="22" fillId="0" borderId="0" xfId="126" applyFont="1" applyAlignment="1" applyProtection="1">
      <alignment horizontal="center" vertical="center" wrapText="1"/>
      <protection locked="0"/>
    </xf>
    <xf numFmtId="0" fontId="45" fillId="0" borderId="0" xfId="126" applyFont="1" applyAlignment="1" applyProtection="1">
      <alignment horizontal="center" vertical="center" wrapText="1"/>
      <protection locked="0"/>
    </xf>
    <xf numFmtId="0" fontId="24" fillId="0" borderId="0" xfId="114" applyFont="1" applyAlignment="1" applyProtection="1">
      <alignment horizontal="center"/>
      <protection locked="0"/>
    </xf>
    <xf numFmtId="49" fontId="37" fillId="0" borderId="10" xfId="58" applyNumberFormat="1" applyFont="1" applyFill="1" applyBorder="1" applyAlignment="1" applyProtection="1">
      <alignment horizontal="center" vertical="center"/>
      <protection locked="0"/>
    </xf>
    <xf numFmtId="49" fontId="3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4" fillId="0" borderId="12" xfId="0" applyNumberFormat="1" applyFont="1" applyFill="1" applyBorder="1" applyAlignment="1">
      <alignment horizontal="left" vertical="center" wrapText="1"/>
    </xf>
    <xf numFmtId="49" fontId="37" fillId="0" borderId="10" xfId="114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 locked="0"/>
    </xf>
    <xf numFmtId="49" fontId="37" fillId="0" borderId="10" xfId="0" applyNumberFormat="1" applyFont="1" applyFill="1" applyBorder="1" applyAlignment="1">
      <alignment horizontal="center" vertical="center"/>
    </xf>
    <xf numFmtId="0" fontId="40" fillId="0" borderId="10" xfId="89" applyFont="1" applyFill="1" applyBorder="1" applyAlignment="1">
      <alignment vertical="center" wrapText="1"/>
      <protection/>
    </xf>
    <xf numFmtId="49" fontId="38" fillId="0" borderId="10" xfId="89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16" applyFont="1" applyBorder="1" applyAlignment="1" applyProtection="1">
      <alignment horizontal="center" vertical="center" wrapText="1"/>
      <protection locked="0"/>
    </xf>
    <xf numFmtId="49" fontId="37" fillId="0" borderId="0" xfId="117" applyNumberFormat="1" applyFont="1" applyFill="1" applyBorder="1" applyAlignment="1" applyProtection="1">
      <alignment horizontal="center" vertical="center"/>
      <protection locked="0"/>
    </xf>
    <xf numFmtId="49" fontId="34" fillId="0" borderId="0" xfId="106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20" applyFont="1" applyFill="1" applyBorder="1" applyAlignment="1" applyProtection="1">
      <alignment horizontal="center" vertical="center" wrapText="1"/>
      <protection locked="0"/>
    </xf>
    <xf numFmtId="0" fontId="40" fillId="0" borderId="0" xfId="89" applyFont="1" applyFill="1" applyBorder="1" applyAlignment="1">
      <alignment vertical="center" wrapText="1"/>
      <protection/>
    </xf>
    <xf numFmtId="49" fontId="38" fillId="0" borderId="0" xfId="89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54" applyNumberFormat="1" applyFont="1" applyFill="1" applyBorder="1" applyAlignment="1" applyProtection="1">
      <alignment horizontal="center" vertical="center"/>
      <protection locked="0"/>
    </xf>
    <xf numFmtId="49" fontId="37" fillId="0" borderId="0" xfId="50" applyNumberFormat="1" applyFont="1" applyFill="1" applyBorder="1" applyAlignment="1" applyProtection="1">
      <alignment horizontal="center" vertical="center"/>
      <protection locked="0"/>
    </xf>
    <xf numFmtId="0" fontId="37" fillId="0" borderId="0" xfId="54" applyNumberFormat="1" applyFont="1" applyFill="1" applyBorder="1" applyAlignment="1" applyProtection="1">
      <alignment horizontal="center" vertical="center" wrapText="1"/>
      <protection locked="0"/>
    </xf>
    <xf numFmtId="168" fontId="38" fillId="0" borderId="0" xfId="115" applyNumberFormat="1" applyFont="1" applyBorder="1" applyAlignment="1" applyProtection="1">
      <alignment horizontal="center" vertical="center" wrapText="1"/>
      <protection locked="0"/>
    </xf>
    <xf numFmtId="167" fontId="39" fillId="0" borderId="0" xfId="115" applyNumberFormat="1" applyFont="1" applyBorder="1" applyAlignment="1" applyProtection="1">
      <alignment horizontal="center" vertical="center" wrapText="1"/>
      <protection locked="0"/>
    </xf>
    <xf numFmtId="0" fontId="40" fillId="0" borderId="0" xfId="115" applyFont="1" applyBorder="1" applyAlignment="1" applyProtection="1">
      <alignment horizontal="center" vertical="center" wrapText="1"/>
      <protection locked="0"/>
    </xf>
    <xf numFmtId="1" fontId="38" fillId="0" borderId="0" xfId="115" applyNumberFormat="1" applyFont="1" applyBorder="1" applyAlignment="1" applyProtection="1">
      <alignment horizontal="center" vertical="center" wrapText="1"/>
      <protection locked="0"/>
    </xf>
    <xf numFmtId="0" fontId="30" fillId="0" borderId="0" xfId="114" applyFont="1" applyBorder="1" applyAlignment="1" applyProtection="1">
      <alignment horizontal="center" vertical="center" wrapText="1"/>
      <protection locked="0"/>
    </xf>
    <xf numFmtId="49" fontId="34" fillId="0" borderId="10" xfId="78" applyNumberFormat="1" applyFont="1" applyFill="1" applyBorder="1" applyAlignment="1" applyProtection="1">
      <alignment vertical="center" wrapText="1"/>
      <protection locked="0"/>
    </xf>
    <xf numFmtId="49" fontId="37" fillId="0" borderId="10" xfId="60" applyNumberFormat="1" applyFont="1" applyFill="1" applyBorder="1" applyAlignment="1" applyProtection="1">
      <alignment horizontal="center" vertical="center"/>
      <protection locked="0"/>
    </xf>
    <xf numFmtId="49" fontId="34" fillId="0" borderId="11" xfId="105" applyNumberFormat="1" applyFont="1" applyFill="1" applyBorder="1" applyAlignment="1" applyProtection="1">
      <alignment horizontal="left" vertical="center" wrapText="1"/>
      <protection locked="0"/>
    </xf>
    <xf numFmtId="0" fontId="37" fillId="0" borderId="11" xfId="98" applyFont="1" applyFill="1" applyBorder="1" applyAlignment="1" applyProtection="1">
      <alignment horizontal="center" vertical="center" wrapText="1"/>
      <protection locked="0"/>
    </xf>
    <xf numFmtId="49" fontId="34" fillId="0" borderId="11" xfId="45" applyNumberFormat="1" applyFont="1" applyFill="1" applyBorder="1" applyAlignment="1" applyProtection="1">
      <alignment vertical="center" wrapText="1"/>
      <protection locked="0"/>
    </xf>
    <xf numFmtId="49" fontId="37" fillId="0" borderId="11" xfId="112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114" applyFont="1" applyFill="1" applyBorder="1" applyAlignment="1" applyProtection="1">
      <alignment horizontal="center" vertical="center"/>
      <protection locked="0"/>
    </xf>
    <xf numFmtId="49" fontId="37" fillId="0" borderId="11" xfId="45" applyNumberFormat="1" applyFont="1" applyFill="1" applyBorder="1" applyAlignment="1" applyProtection="1">
      <alignment horizontal="center" vertical="center" wrapText="1"/>
      <protection locked="0"/>
    </xf>
    <xf numFmtId="49" fontId="34" fillId="0" borderId="11" xfId="59" applyNumberFormat="1" applyFont="1" applyFill="1" applyBorder="1" applyAlignment="1" applyProtection="1">
      <alignment vertical="center" wrapText="1"/>
      <protection locked="0"/>
    </xf>
    <xf numFmtId="0" fontId="37" fillId="0" borderId="10" xfId="125" applyFont="1" applyFill="1" applyBorder="1" applyAlignment="1" applyProtection="1">
      <alignment horizontal="center" vertical="center" wrapText="1"/>
      <protection locked="0"/>
    </xf>
    <xf numFmtId="0" fontId="21" fillId="0" borderId="10" xfId="123" applyFont="1" applyFill="1" applyBorder="1" applyAlignment="1" applyProtection="1">
      <alignment horizontal="center" vertical="center"/>
      <protection locked="0"/>
    </xf>
    <xf numFmtId="0" fontId="21" fillId="0" borderId="10" xfId="124" applyNumberFormat="1" applyFont="1" applyFill="1" applyBorder="1" applyAlignment="1" applyProtection="1">
      <alignment horizontal="center" vertical="center"/>
      <protection locked="0"/>
    </xf>
    <xf numFmtId="0" fontId="34" fillId="0" borderId="10" xfId="124" applyFont="1" applyFill="1" applyBorder="1" applyAlignment="1" applyProtection="1">
      <alignment vertical="center" wrapText="1"/>
      <protection locked="0"/>
    </xf>
    <xf numFmtId="49" fontId="37" fillId="0" borderId="10" xfId="124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93" applyFont="1" applyFill="1" applyBorder="1" applyAlignment="1" applyProtection="1">
      <alignment horizontal="center" vertical="center" wrapText="1"/>
      <protection locked="0"/>
    </xf>
    <xf numFmtId="0" fontId="0" fillId="24" borderId="0" xfId="121" applyFont="1" applyFill="1" applyAlignment="1" applyProtection="1">
      <alignment horizontal="center" vertical="center"/>
      <protection locked="0"/>
    </xf>
    <xf numFmtId="0" fontId="46" fillId="24" borderId="0" xfId="121" applyFont="1" applyFill="1" applyAlignment="1" applyProtection="1">
      <alignment vertical="center"/>
      <protection locked="0"/>
    </xf>
    <xf numFmtId="0" fontId="0" fillId="24" borderId="0" xfId="121" applyFill="1" applyAlignment="1" applyProtection="1">
      <alignment vertical="center"/>
      <protection locked="0"/>
    </xf>
    <xf numFmtId="0" fontId="43" fillId="24" borderId="0" xfId="121" applyFont="1" applyFill="1" applyAlignment="1" applyProtection="1">
      <alignment horizontal="center" vertical="center"/>
      <protection locked="0"/>
    </xf>
    <xf numFmtId="0" fontId="47" fillId="24" borderId="0" xfId="121" applyFont="1" applyFill="1" applyAlignment="1" applyProtection="1">
      <alignment horizontal="center" vertical="center" wrapText="1"/>
      <protection locked="0"/>
    </xf>
    <xf numFmtId="0" fontId="35" fillId="24" borderId="0" xfId="121" applyFont="1" applyFill="1" applyAlignment="1" applyProtection="1">
      <alignment vertical="center"/>
      <protection locked="0"/>
    </xf>
    <xf numFmtId="0" fontId="31" fillId="24" borderId="0" xfId="121" applyFont="1" applyFill="1" applyAlignment="1" applyProtection="1">
      <alignment vertical="center"/>
      <protection locked="0"/>
    </xf>
    <xf numFmtId="0" fontId="34" fillId="24" borderId="0" xfId="121" applyFont="1" applyFill="1" applyProtection="1">
      <alignment/>
      <protection locked="0"/>
    </xf>
    <xf numFmtId="0" fontId="34" fillId="24" borderId="0" xfId="121" applyFont="1" applyFill="1" applyAlignment="1" applyProtection="1">
      <alignment wrapText="1"/>
      <protection locked="0"/>
    </xf>
    <xf numFmtId="0" fontId="34" fillId="24" borderId="0" xfId="121" applyFont="1" applyFill="1" applyAlignment="1" applyProtection="1">
      <alignment shrinkToFit="1"/>
      <protection locked="0"/>
    </xf>
    <xf numFmtId="0" fontId="34" fillId="24" borderId="0" xfId="121" applyFont="1" applyFill="1" applyAlignment="1" applyProtection="1">
      <alignment horizontal="center"/>
      <protection locked="0"/>
    </xf>
    <xf numFmtId="0" fontId="48" fillId="24" borderId="0" xfId="121" applyFont="1" applyFill="1" applyAlignment="1" applyProtection="1">
      <alignment horizontal="center"/>
      <protection locked="0"/>
    </xf>
    <xf numFmtId="0" fontId="31" fillId="24" borderId="0" xfId="121" applyFont="1" applyFill="1" applyAlignment="1" applyProtection="1">
      <alignment horizontal="right" vertical="center"/>
      <protection locked="0"/>
    </xf>
    <xf numFmtId="0" fontId="48" fillId="24" borderId="0" xfId="121" applyFont="1" applyFill="1" applyProtection="1">
      <alignment/>
      <protection locked="0"/>
    </xf>
    <xf numFmtId="0" fontId="34" fillId="24" borderId="10" xfId="121" applyFont="1" applyFill="1" applyBorder="1" applyAlignment="1" applyProtection="1">
      <alignment horizontal="center" vertical="center" textRotation="90" wrapText="1"/>
      <protection locked="0"/>
    </xf>
    <xf numFmtId="0" fontId="34" fillId="24" borderId="10" xfId="121" applyFont="1" applyFill="1" applyBorder="1" applyAlignment="1" applyProtection="1">
      <alignment horizontal="center" vertical="center" wrapText="1"/>
      <protection locked="0"/>
    </xf>
    <xf numFmtId="0" fontId="47" fillId="24" borderId="0" xfId="121" applyFont="1" applyFill="1" applyAlignment="1" applyProtection="1">
      <alignment vertical="center"/>
      <protection locked="0"/>
    </xf>
    <xf numFmtId="0" fontId="21" fillId="0" borderId="10" xfId="121" applyNumberFormat="1" applyFont="1" applyFill="1" applyBorder="1" applyAlignment="1" applyProtection="1">
      <alignment horizontal="center" vertical="center"/>
      <protection locked="0"/>
    </xf>
    <xf numFmtId="0" fontId="34" fillId="0" borderId="10" xfId="121" applyNumberFormat="1" applyFont="1" applyFill="1" applyBorder="1" applyAlignment="1" applyProtection="1">
      <alignment horizontal="center" vertical="center" textRotation="90" wrapText="1"/>
      <protection locked="0"/>
    </xf>
    <xf numFmtId="0" fontId="37" fillId="0" borderId="10" xfId="121" applyNumberFormat="1" applyFont="1" applyFill="1" applyBorder="1" applyAlignment="1" applyProtection="1">
      <alignment horizontal="center" vertical="center"/>
      <protection locked="0"/>
    </xf>
    <xf numFmtId="0" fontId="47" fillId="0" borderId="0" xfId="121" applyFont="1" applyFill="1" applyAlignment="1" applyProtection="1">
      <alignment vertical="center"/>
      <protection locked="0"/>
    </xf>
    <xf numFmtId="49" fontId="37" fillId="0" borderId="11" xfId="106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4" fillId="24" borderId="0" xfId="114" applyNumberFormat="1" applyFont="1" applyFill="1" applyBorder="1" applyAlignment="1" applyProtection="1">
      <alignment vertical="center"/>
      <protection locked="0"/>
    </xf>
    <xf numFmtId="49" fontId="21" fillId="24" borderId="0" xfId="114" applyNumberFormat="1" applyFont="1" applyFill="1" applyBorder="1" applyAlignment="1" applyProtection="1">
      <alignment vertical="center"/>
      <protection locked="0"/>
    </xf>
    <xf numFmtId="0" fontId="21" fillId="24" borderId="0" xfId="114" applyNumberFormat="1" applyFont="1" applyFill="1" applyBorder="1" applyAlignment="1" applyProtection="1">
      <alignment vertical="center"/>
      <protection locked="0"/>
    </xf>
    <xf numFmtId="0" fontId="21" fillId="24" borderId="0" xfId="114" applyNumberFormat="1" applyFont="1" applyFill="1" applyBorder="1" applyAlignment="1" applyProtection="1">
      <alignment horizontal="center" vertical="center"/>
      <protection locked="0"/>
    </xf>
    <xf numFmtId="0" fontId="47" fillId="24" borderId="0" xfId="114" applyNumberFormat="1" applyFont="1" applyFill="1" applyBorder="1" applyAlignment="1" applyProtection="1">
      <alignment horizontal="center" vertical="center"/>
      <protection locked="0"/>
    </xf>
    <xf numFmtId="0" fontId="0" fillId="24" borderId="0" xfId="114" applyNumberFormat="1" applyFont="1" applyFill="1" applyBorder="1" applyAlignment="1" applyProtection="1">
      <alignment vertical="center"/>
      <protection locked="0"/>
    </xf>
    <xf numFmtId="0" fontId="0" fillId="24" borderId="0" xfId="114" applyNumberFormat="1" applyFont="1" applyFill="1" applyBorder="1" applyAlignment="1" applyProtection="1">
      <alignment horizontal="center" vertical="center"/>
      <protection locked="0"/>
    </xf>
    <xf numFmtId="0" fontId="46" fillId="24" borderId="0" xfId="121" applyNumberFormat="1" applyFont="1" applyFill="1" applyBorder="1" applyAlignment="1" applyProtection="1">
      <alignment vertical="center" wrapText="1"/>
      <protection locked="0"/>
    </xf>
    <xf numFmtId="49" fontId="0" fillId="24" borderId="0" xfId="121" applyNumberFormat="1" applyFont="1" applyFill="1" applyBorder="1" applyAlignment="1" applyProtection="1">
      <alignment vertical="center" wrapText="1"/>
      <protection locked="0"/>
    </xf>
    <xf numFmtId="0" fontId="0" fillId="24" borderId="0" xfId="121" applyNumberFormat="1" applyFont="1" applyFill="1" applyBorder="1" applyAlignment="1" applyProtection="1">
      <alignment vertical="center" wrapText="1"/>
      <protection locked="0"/>
    </xf>
    <xf numFmtId="0" fontId="43" fillId="24" borderId="0" xfId="121" applyNumberFormat="1" applyFont="1" applyFill="1" applyBorder="1" applyAlignment="1" applyProtection="1">
      <alignment horizontal="center" vertical="center" wrapText="1"/>
      <protection locked="0"/>
    </xf>
    <xf numFmtId="0" fontId="47" fillId="24" borderId="0" xfId="121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12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vertical="center" wrapText="1"/>
      <protection/>
    </xf>
    <xf numFmtId="0" fontId="49" fillId="0" borderId="0" xfId="114" applyNumberFormat="1" applyFont="1" applyFill="1" applyBorder="1" applyAlignment="1" applyProtection="1">
      <alignment vertical="center"/>
      <protection locked="0"/>
    </xf>
    <xf numFmtId="0" fontId="13" fillId="0" borderId="0" xfId="99">
      <alignment/>
      <protection/>
    </xf>
    <xf numFmtId="0" fontId="21" fillId="0" borderId="0" xfId="114" applyNumberFormat="1" applyFont="1" applyFill="1" applyBorder="1" applyAlignment="1" applyProtection="1">
      <alignment vertical="center"/>
      <protection locked="0"/>
    </xf>
    <xf numFmtId="0" fontId="21" fillId="0" borderId="0" xfId="114" applyNumberFormat="1" applyFont="1" applyFill="1" applyBorder="1" applyAlignment="1" applyProtection="1">
      <alignment horizontal="right" vertical="center"/>
      <protection locked="0"/>
    </xf>
    <xf numFmtId="0" fontId="13" fillId="0" borderId="0" xfId="99" applyNumberFormat="1" applyAlignment="1">
      <alignment horizontal="left"/>
      <protection/>
    </xf>
    <xf numFmtId="0" fontId="22" fillId="0" borderId="10" xfId="114" applyNumberFormat="1" applyFont="1" applyFill="1" applyBorder="1" applyAlignment="1" applyProtection="1">
      <alignment vertical="center"/>
      <protection locked="0"/>
    </xf>
    <xf numFmtId="0" fontId="21" fillId="0" borderId="10" xfId="114" applyNumberFormat="1" applyFont="1" applyFill="1" applyBorder="1" applyAlignment="1" applyProtection="1">
      <alignment vertical="center"/>
      <protection locked="0"/>
    </xf>
    <xf numFmtId="0" fontId="13" fillId="0" borderId="10" xfId="99" applyFont="1" applyBorder="1">
      <alignment/>
      <protection/>
    </xf>
    <xf numFmtId="0" fontId="50" fillId="0" borderId="0" xfId="99" applyFont="1">
      <alignment/>
      <protection/>
    </xf>
    <xf numFmtId="0" fontId="13" fillId="0" borderId="0" xfId="99" applyFont="1">
      <alignment/>
      <protection/>
    </xf>
    <xf numFmtId="49" fontId="21" fillId="0" borderId="0" xfId="114" applyNumberFormat="1" applyFont="1" applyFill="1" applyBorder="1" applyAlignment="1" applyProtection="1">
      <alignment vertical="center"/>
      <protection locked="0"/>
    </xf>
    <xf numFmtId="0" fontId="0" fillId="0" borderId="0" xfId="114" applyNumberFormat="1" applyFont="1" applyFill="1" applyBorder="1" applyAlignment="1" applyProtection="1">
      <alignment horizontal="center" vertical="center"/>
      <protection locked="0"/>
    </xf>
    <xf numFmtId="0" fontId="21" fillId="0" borderId="0" xfId="125" applyFont="1" applyFill="1" applyAlignment="1" applyProtection="1">
      <alignment vertical="center"/>
      <protection locked="0"/>
    </xf>
    <xf numFmtId="0" fontId="21" fillId="0" borderId="0" xfId="125" applyFont="1" applyAlignment="1" applyProtection="1">
      <alignment horizontal="left" vertical="center"/>
      <protection locked="0"/>
    </xf>
    <xf numFmtId="0" fontId="33" fillId="0" borderId="0" xfId="125" applyFont="1" applyFill="1" applyAlignment="1" applyProtection="1">
      <alignment horizontal="center" vertical="center"/>
      <protection locked="0"/>
    </xf>
    <xf numFmtId="0" fontId="0" fillId="0" borderId="0" xfId="114" applyNumberFormat="1" applyFont="1" applyFill="1" applyBorder="1" applyAlignment="1" applyProtection="1">
      <alignment vertical="center"/>
      <protection locked="0"/>
    </xf>
    <xf numFmtId="0" fontId="19" fillId="0" borderId="0" xfId="92" applyFont="1" applyFill="1" applyBorder="1" applyAlignment="1">
      <alignment horizontal="center" vertical="center" wrapText="1"/>
      <protection/>
    </xf>
    <xf numFmtId="0" fontId="21" fillId="0" borderId="0" xfId="126" applyFont="1" applyBorder="1" applyAlignment="1" applyProtection="1">
      <alignment horizontal="center" vertical="center" wrapText="1"/>
      <protection locked="0"/>
    </xf>
    <xf numFmtId="0" fontId="22" fillId="0" borderId="0" xfId="126" applyFont="1" applyBorder="1" applyAlignment="1" applyProtection="1">
      <alignment horizontal="center" vertical="center" wrapText="1"/>
      <protection locked="0"/>
    </xf>
    <xf numFmtId="0" fontId="23" fillId="0" borderId="0" xfId="126" applyFont="1" applyBorder="1" applyAlignment="1" applyProtection="1">
      <alignment horizontal="center" vertical="center" wrapText="1"/>
      <protection locked="0"/>
    </xf>
    <xf numFmtId="0" fontId="21" fillId="0" borderId="0" xfId="115" applyFont="1" applyBorder="1" applyAlignment="1" applyProtection="1">
      <alignment horizontal="center" vertical="center"/>
      <protection locked="0"/>
    </xf>
    <xf numFmtId="169" fontId="27" fillId="0" borderId="0" xfId="92" applyNumberFormat="1" applyFont="1" applyBorder="1" applyAlignment="1">
      <alignment horizontal="center" vertical="center" wrapText="1"/>
      <protection/>
    </xf>
    <xf numFmtId="0" fontId="30" fillId="24" borderId="10" xfId="123" applyFont="1" applyFill="1" applyBorder="1" applyAlignment="1" applyProtection="1">
      <alignment horizontal="center" vertical="center" textRotation="90" wrapText="1"/>
      <protection locked="0"/>
    </xf>
    <xf numFmtId="0" fontId="30" fillId="24" borderId="10" xfId="123" applyFont="1" applyFill="1" applyBorder="1" applyAlignment="1" applyProtection="1">
      <alignment horizontal="center" vertical="center" wrapText="1"/>
      <protection locked="0"/>
    </xf>
    <xf numFmtId="49" fontId="30" fillId="24" borderId="10" xfId="123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116" applyFont="1" applyFill="1" applyBorder="1" applyAlignment="1" applyProtection="1">
      <alignment horizontal="center" vertical="center"/>
      <protection locked="0"/>
    </xf>
    <xf numFmtId="0" fontId="34" fillId="24" borderId="14" xfId="123" applyFont="1" applyFill="1" applyBorder="1" applyAlignment="1" applyProtection="1">
      <alignment horizontal="center" vertical="center" textRotation="90" wrapText="1"/>
      <protection locked="0"/>
    </xf>
    <xf numFmtId="0" fontId="34" fillId="24" borderId="10" xfId="123" applyFont="1" applyFill="1" applyBorder="1" applyAlignment="1" applyProtection="1">
      <alignment horizontal="center" vertical="center" textRotation="90" wrapText="1"/>
      <protection locked="0"/>
    </xf>
    <xf numFmtId="168" fontId="34" fillId="24" borderId="10" xfId="123" applyNumberFormat="1" applyFont="1" applyFill="1" applyBorder="1" applyAlignment="1" applyProtection="1">
      <alignment horizontal="center" vertical="center" textRotation="90" wrapText="1"/>
      <protection locked="0"/>
    </xf>
    <xf numFmtId="167" fontId="30" fillId="24" borderId="10" xfId="123" applyNumberFormat="1" applyFont="1" applyFill="1" applyBorder="1" applyAlignment="1" applyProtection="1">
      <alignment horizontal="center" vertical="center" wrapText="1"/>
      <protection locked="0"/>
    </xf>
    <xf numFmtId="167" fontId="30" fillId="24" borderId="10" xfId="126" applyNumberFormat="1" applyFont="1" applyFill="1" applyBorder="1" applyAlignment="1" applyProtection="1">
      <alignment horizontal="center" vertical="center" wrapText="1"/>
      <protection locked="0"/>
    </xf>
    <xf numFmtId="168" fontId="38" fillId="0" borderId="10" xfId="115" applyNumberFormat="1" applyFont="1" applyBorder="1" applyAlignment="1" applyProtection="1">
      <alignment horizontal="center" vertical="center" wrapText="1"/>
      <protection locked="0"/>
    </xf>
    <xf numFmtId="0" fontId="25" fillId="24" borderId="0" xfId="121" applyFont="1" applyFill="1" applyBorder="1" applyAlignment="1" applyProtection="1">
      <alignment horizontal="center" vertical="center" wrapText="1"/>
      <protection locked="0"/>
    </xf>
    <xf numFmtId="0" fontId="21" fillId="24" borderId="0" xfId="121" applyFont="1" applyFill="1" applyBorder="1" applyAlignment="1" applyProtection="1">
      <alignment horizontal="center" vertical="center" wrapText="1"/>
      <protection locked="0"/>
    </xf>
    <xf numFmtId="0" fontId="22" fillId="24" borderId="0" xfId="121" applyFont="1" applyFill="1" applyBorder="1" applyAlignment="1" applyProtection="1">
      <alignment horizontal="center" vertical="center"/>
      <protection locked="0"/>
    </xf>
    <xf numFmtId="0" fontId="25" fillId="0" borderId="0" xfId="88" applyFont="1" applyFill="1" applyBorder="1" applyAlignment="1">
      <alignment horizontal="center" vertical="center" wrapText="1"/>
      <protection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ехническ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10" xfId="45"/>
    <cellStyle name="Денежный 10 2" xfId="46"/>
    <cellStyle name="Денежный 11" xfId="47"/>
    <cellStyle name="Денежный 11 11" xfId="48"/>
    <cellStyle name="Денежный 11 2" xfId="49"/>
    <cellStyle name="Денежный 11 2 2" xfId="50"/>
    <cellStyle name="Денежный 12" xfId="51"/>
    <cellStyle name="Денежный 12 12" xfId="52"/>
    <cellStyle name="Денежный 12 12 2" xfId="53"/>
    <cellStyle name="Денежный 12 12 2 2" xfId="54"/>
    <cellStyle name="Денежный 13" xfId="55"/>
    <cellStyle name="Денежный 13 9" xfId="56"/>
    <cellStyle name="Денежный 2" xfId="57"/>
    <cellStyle name="Денежный 2 10" xfId="58"/>
    <cellStyle name="Денежный 2 10 2" xfId="59"/>
    <cellStyle name="Денежный 2 10 2 10" xfId="60"/>
    <cellStyle name="Денежный 2 10 2 2" xfId="61"/>
    <cellStyle name="Денежный 2 11" xfId="62"/>
    <cellStyle name="Денежный 2 11 2" xfId="63"/>
    <cellStyle name="Денежный 2 13 2" xfId="64"/>
    <cellStyle name="Денежный 2 2" xfId="65"/>
    <cellStyle name="Денежный 2 24" xfId="66"/>
    <cellStyle name="Денежный 2_942_koltushi-23-24.05.13" xfId="67"/>
    <cellStyle name="Денежный 20" xfId="68"/>
    <cellStyle name="Денежный 24" xfId="69"/>
    <cellStyle name="Денежный 24 2" xfId="70"/>
    <cellStyle name="Денежный 3" xfId="71"/>
    <cellStyle name="Денежный 4" xfId="72"/>
    <cellStyle name="Денежный 5" xfId="73"/>
    <cellStyle name="Денежный 6" xfId="74"/>
    <cellStyle name="Денежный 7" xfId="75"/>
    <cellStyle name="Денежный 8" xfId="76"/>
    <cellStyle name="Денежный 9" xfId="77"/>
    <cellStyle name="Денежный_База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0 2" xfId="88"/>
    <cellStyle name="Обычный 11 10" xfId="89"/>
    <cellStyle name="Обычный 11 12" xfId="90"/>
    <cellStyle name="Обычный 12" xfId="91"/>
    <cellStyle name="Обычный 18" xfId="92"/>
    <cellStyle name="Обычный 2" xfId="93"/>
    <cellStyle name="Обычный 2 10" xfId="94"/>
    <cellStyle name="Обычный 2 10 2" xfId="95"/>
    <cellStyle name="Обычный 2 14 10" xfId="96"/>
    <cellStyle name="Обычный 2 14 2" xfId="97"/>
    <cellStyle name="Обычный 2 2" xfId="98"/>
    <cellStyle name="Обычный 2 2 10" xfId="99"/>
    <cellStyle name="Обычный 2 5" xfId="100"/>
    <cellStyle name="Обычный 2_01_09_13" xfId="101"/>
    <cellStyle name="Обычный 20" xfId="102"/>
    <cellStyle name="Обычный 3" xfId="103"/>
    <cellStyle name="Обычный 4" xfId="104"/>
    <cellStyle name="Обычный 5" xfId="105"/>
    <cellStyle name="Обычный_База" xfId="106"/>
    <cellStyle name="Обычный_База 2" xfId="107"/>
    <cellStyle name="Обычный_База 2 2" xfId="108"/>
    <cellStyle name="Обычный_База 3" xfId="109"/>
    <cellStyle name="Обычный_База_База1 2_База1 (version 1)" xfId="110"/>
    <cellStyle name="Обычный_База_База1 2_База1 (version 1) 2" xfId="111"/>
    <cellStyle name="Обычный_Выездка 1" xfId="112"/>
    <cellStyle name="Обычный_Выездка 1 11" xfId="113"/>
    <cellStyle name="Обычный_Выездка технические1" xfId="114"/>
    <cellStyle name="Обычный_Выездка технические1 2" xfId="115"/>
    <cellStyle name="Обычный_Измайлово-2003" xfId="116"/>
    <cellStyle name="Обычный_конкур К 2" xfId="117"/>
    <cellStyle name="Обычный_конкур1" xfId="118"/>
    <cellStyle name="Обычный_конкур1 11" xfId="119"/>
    <cellStyle name="Обычный_конкур1 2" xfId="120"/>
    <cellStyle name="Обычный_Лист Microsoft Excel" xfId="121"/>
    <cellStyle name="Обычный_Лист Microsoft Excel 10" xfId="122"/>
    <cellStyle name="Обычный_Лист Microsoft Excel 10 2" xfId="123"/>
    <cellStyle name="Обычный_Лист Microsoft Excel 11" xfId="124"/>
    <cellStyle name="Обычный_Лист Microsoft Excel 2 12" xfId="125"/>
    <cellStyle name="Обычный_Лист Microsoft Excel 6" xfId="126"/>
    <cellStyle name="Обычный_Орел" xfId="127"/>
    <cellStyle name="Обычный_Орел 11" xfId="128"/>
    <cellStyle name="Обычный_Россия (В) юниоры" xfId="129"/>
    <cellStyle name="Обычный_Россия (В) юниоры 2" xfId="130"/>
    <cellStyle name="Обычный_Россия (В) юниоры 2_Стартовые 04-06.04.13 4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257175</xdr:rowOff>
    </xdr:from>
    <xdr:to>
      <xdr:col>4</xdr:col>
      <xdr:colOff>28575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17621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6</xdr:col>
      <xdr:colOff>495300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21145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4</xdr:col>
      <xdr:colOff>85725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5525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257175</xdr:rowOff>
    </xdr:from>
    <xdr:to>
      <xdr:col>4</xdr:col>
      <xdr:colOff>28575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17621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257175</xdr:rowOff>
    </xdr:from>
    <xdr:to>
      <xdr:col>3</xdr:col>
      <xdr:colOff>1019175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19526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304800</xdr:rowOff>
    </xdr:from>
    <xdr:to>
      <xdr:col>5</xdr:col>
      <xdr:colOff>266700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4800"/>
          <a:ext cx="20097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266700</xdr:rowOff>
    </xdr:from>
    <xdr:to>
      <xdr:col>5</xdr:col>
      <xdr:colOff>447675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066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266700</xdr:rowOff>
    </xdr:from>
    <xdr:to>
      <xdr:col>5</xdr:col>
      <xdr:colOff>609600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2288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266700</xdr:rowOff>
    </xdr:from>
    <xdr:to>
      <xdr:col>5</xdr:col>
      <xdr:colOff>390525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0097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257175</xdr:rowOff>
    </xdr:from>
    <xdr:to>
      <xdr:col>5</xdr:col>
      <xdr:colOff>57150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7716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257175</xdr:rowOff>
    </xdr:from>
    <xdr:to>
      <xdr:col>5</xdr:col>
      <xdr:colOff>95250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8097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53_prinevskoe-04-09-2011-startov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лп ю"/>
      <sheetName val="пп д"/>
      <sheetName val="Introduct 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24"/>
  <sheetViews>
    <sheetView zoomScale="51" zoomScaleNormal="51" zoomScalePageLayoutView="0" workbookViewId="0" topLeftCell="A2">
      <selection activeCell="I17" sqref="I17"/>
    </sheetView>
  </sheetViews>
  <sheetFormatPr defaultColWidth="11.57421875" defaultRowHeight="12.75"/>
  <cols>
    <col min="1" max="1" width="4.8515625" style="1" customWidth="1"/>
    <col min="2" max="2" width="19.140625" style="1" customWidth="1"/>
    <col min="3" max="3" width="0" style="1" hidden="1" customWidth="1"/>
    <col min="4" max="4" width="4.8515625" style="1" customWidth="1"/>
    <col min="5" max="5" width="30.421875" style="1" customWidth="1"/>
    <col min="6" max="6" width="8.57421875" style="2" customWidth="1"/>
    <col min="7" max="7" width="20.57421875" style="1" customWidth="1"/>
    <col min="8" max="8" width="17.00390625" style="1" customWidth="1"/>
    <col min="9" max="9" width="23.421875" style="1" customWidth="1"/>
    <col min="10" max="10" width="6.7109375" style="3" customWidth="1"/>
    <col min="11" max="11" width="9.8515625" style="4" customWidth="1"/>
    <col min="12" max="12" width="3.7109375" style="1" customWidth="1"/>
    <col min="13" max="13" width="6.8515625" style="3" customWidth="1"/>
    <col min="14" max="14" width="9.8515625" style="4" customWidth="1"/>
    <col min="15" max="15" width="3.7109375" style="1" customWidth="1"/>
    <col min="16" max="16" width="6.8515625" style="3" customWidth="1"/>
    <col min="17" max="17" width="9.57421875" style="4" customWidth="1"/>
    <col min="18" max="18" width="3.7109375" style="1" customWidth="1"/>
    <col min="19" max="20" width="4.8515625" style="1" customWidth="1"/>
    <col min="21" max="21" width="6.7109375" style="1" customWidth="1"/>
    <col min="22" max="22" width="7.421875" style="5" customWidth="1"/>
    <col min="23" max="23" width="9.7109375" style="4" customWidth="1"/>
    <col min="24" max="254" width="9.140625" style="1" customWidth="1"/>
  </cols>
  <sheetData>
    <row r="1" spans="1:23" s="12" customFormat="1" ht="7.5" customHeight="1" hidden="1">
      <c r="A1" s="6"/>
      <c r="B1" s="6"/>
      <c r="C1" s="6"/>
      <c r="D1" s="6"/>
      <c r="E1" s="6"/>
      <c r="F1" s="7"/>
      <c r="G1" s="6"/>
      <c r="H1" s="6"/>
      <c r="I1" s="6"/>
      <c r="J1" s="8"/>
      <c r="K1" s="9"/>
      <c r="L1" s="10"/>
      <c r="M1" s="11"/>
      <c r="N1" s="9"/>
      <c r="O1" s="10"/>
      <c r="P1" s="11"/>
      <c r="Q1" s="9"/>
      <c r="R1" s="10"/>
      <c r="V1" s="13"/>
      <c r="W1" s="14"/>
    </row>
    <row r="2" spans="1:23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23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23" s="15" customFormat="1" ht="24.75" customHeight="1">
      <c r="A5" s="257" t="s">
        <v>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</row>
    <row r="6" spans="1:23" s="15" customFormat="1" ht="24.75" customHeight="1">
      <c r="A6" s="257" t="s">
        <v>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4" ht="18.75" customHeight="1">
      <c r="A7" s="258" t="s">
        <v>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22" s="20" customFormat="1" ht="15" customHeight="1">
      <c r="A8" s="16"/>
      <c r="B8" s="17"/>
      <c r="C8" s="17"/>
      <c r="D8" s="17"/>
      <c r="E8" s="18"/>
      <c r="F8" s="18"/>
      <c r="G8" s="259"/>
      <c r="H8" s="259"/>
      <c r="I8" s="259"/>
      <c r="J8" s="19"/>
      <c r="V8" s="21"/>
    </row>
    <row r="9" spans="1:26" s="15" customFormat="1" ht="12.75">
      <c r="A9" s="22" t="s">
        <v>6</v>
      </c>
      <c r="B9" s="23"/>
      <c r="C9" s="23"/>
      <c r="D9" s="23"/>
      <c r="E9" s="23"/>
      <c r="F9" s="24"/>
      <c r="G9" s="23"/>
      <c r="H9" s="23"/>
      <c r="I9" s="25"/>
      <c r="J9" s="26"/>
      <c r="U9" s="22"/>
      <c r="V9" s="27"/>
      <c r="W9" s="28" t="s">
        <v>7</v>
      </c>
      <c r="Z9" s="22"/>
    </row>
    <row r="10" spans="1:23" s="31" customFormat="1" ht="19.5" customHeight="1">
      <c r="A10" s="260" t="s">
        <v>8</v>
      </c>
      <c r="B10" s="261" t="s">
        <v>9</v>
      </c>
      <c r="C10" s="261" t="s">
        <v>10</v>
      </c>
      <c r="D10" s="260" t="s">
        <v>11</v>
      </c>
      <c r="E10" s="261" t="s">
        <v>12</v>
      </c>
      <c r="F10" s="262" t="s">
        <v>10</v>
      </c>
      <c r="G10" s="261" t="s">
        <v>13</v>
      </c>
      <c r="H10" s="261"/>
      <c r="I10" s="261" t="s">
        <v>14</v>
      </c>
      <c r="J10" s="263" t="s">
        <v>15</v>
      </c>
      <c r="K10" s="263"/>
      <c r="L10" s="263"/>
      <c r="M10" s="263" t="s">
        <v>16</v>
      </c>
      <c r="N10" s="263"/>
      <c r="O10" s="263"/>
      <c r="P10" s="263" t="s">
        <v>17</v>
      </c>
      <c r="Q10" s="263"/>
      <c r="R10" s="263"/>
      <c r="S10" s="264" t="s">
        <v>18</v>
      </c>
      <c r="T10" s="265" t="s">
        <v>19</v>
      </c>
      <c r="U10" s="260" t="s">
        <v>20</v>
      </c>
      <c r="V10" s="266" t="s">
        <v>21</v>
      </c>
      <c r="W10" s="267" t="s">
        <v>22</v>
      </c>
    </row>
    <row r="11" spans="1:23" s="31" customFormat="1" ht="39.75" customHeight="1">
      <c r="A11" s="260"/>
      <c r="B11" s="261"/>
      <c r="C11" s="261"/>
      <c r="D11" s="260"/>
      <c r="E11" s="261"/>
      <c r="F11" s="262"/>
      <c r="G11" s="261"/>
      <c r="H11" s="261"/>
      <c r="I11" s="261"/>
      <c r="J11" s="32" t="s">
        <v>23</v>
      </c>
      <c r="K11" s="33" t="s">
        <v>24</v>
      </c>
      <c r="L11" s="34" t="s">
        <v>8</v>
      </c>
      <c r="M11" s="32" t="s">
        <v>23</v>
      </c>
      <c r="N11" s="33" t="s">
        <v>24</v>
      </c>
      <c r="O11" s="34" t="s">
        <v>8</v>
      </c>
      <c r="P11" s="32" t="s">
        <v>23</v>
      </c>
      <c r="Q11" s="33" t="s">
        <v>24</v>
      </c>
      <c r="R11" s="34" t="s">
        <v>8</v>
      </c>
      <c r="S11" s="264"/>
      <c r="T11" s="265"/>
      <c r="U11" s="260"/>
      <c r="V11" s="266"/>
      <c r="W11" s="267"/>
    </row>
    <row r="12" spans="1:23" s="31" customFormat="1" ht="39.75" customHeight="1">
      <c r="A12" s="35">
        <v>1</v>
      </c>
      <c r="B12" s="36" t="s">
        <v>25</v>
      </c>
      <c r="C12" s="37"/>
      <c r="D12" s="38" t="s">
        <v>26</v>
      </c>
      <c r="E12" s="39" t="s">
        <v>27</v>
      </c>
      <c r="F12" s="40" t="s">
        <v>28</v>
      </c>
      <c r="G12" s="41" t="s">
        <v>29</v>
      </c>
      <c r="H12" s="41" t="s">
        <v>30</v>
      </c>
      <c r="I12" s="42" t="s">
        <v>31</v>
      </c>
      <c r="J12" s="43">
        <v>108</v>
      </c>
      <c r="K12" s="44">
        <f aca="true" t="shared" si="0" ref="K12:K18">J12/1.7</f>
        <v>63.52941176470588</v>
      </c>
      <c r="L12" s="45">
        <f aca="true" t="shared" si="1" ref="L12:L18">RANK(K12,K$12:K$18,0)</f>
        <v>4</v>
      </c>
      <c r="M12" s="43">
        <v>111</v>
      </c>
      <c r="N12" s="44">
        <f aca="true" t="shared" si="2" ref="N12:N18">M12/1.7</f>
        <v>65.29411764705881</v>
      </c>
      <c r="O12" s="45">
        <f aca="true" t="shared" si="3" ref="O12:O18">RANK(N12,N$12:N$18,0)</f>
        <v>3</v>
      </c>
      <c r="P12" s="43">
        <v>112</v>
      </c>
      <c r="Q12" s="44">
        <f aca="true" t="shared" si="4" ref="Q12:Q18">P12/1.7</f>
        <v>65.88235294117646</v>
      </c>
      <c r="R12" s="45">
        <f aca="true" t="shared" si="5" ref="R12:R18">RANK(Q12,Q$12:Q$18,0)</f>
        <v>1</v>
      </c>
      <c r="S12" s="45"/>
      <c r="T12" s="45"/>
      <c r="U12" s="43">
        <f aca="true" t="shared" si="6" ref="U12:U18">J12+M12+P12</f>
        <v>331</v>
      </c>
      <c r="V12" s="43"/>
      <c r="W12" s="44">
        <f aca="true" t="shared" si="7" ref="W12:W18">ROUND(SUM(K12,N12,Q12)/3,3)-IF($S12=1,0.5,IF($S12=2,1.5,0))</f>
        <v>64.902</v>
      </c>
    </row>
    <row r="13" spans="1:23" s="31" customFormat="1" ht="39.75" customHeight="1">
      <c r="A13" s="35">
        <v>2</v>
      </c>
      <c r="B13" s="46" t="s">
        <v>32</v>
      </c>
      <c r="C13" s="47"/>
      <c r="D13" s="48" t="s">
        <v>26</v>
      </c>
      <c r="E13" s="49" t="s">
        <v>33</v>
      </c>
      <c r="F13" s="50" t="s">
        <v>34</v>
      </c>
      <c r="G13" s="51" t="s">
        <v>35</v>
      </c>
      <c r="H13" s="52" t="s">
        <v>36</v>
      </c>
      <c r="I13" s="53" t="s">
        <v>37</v>
      </c>
      <c r="J13" s="43">
        <v>107</v>
      </c>
      <c r="K13" s="44">
        <f t="shared" si="0"/>
        <v>62.94117647058823</v>
      </c>
      <c r="L13" s="45">
        <f t="shared" si="1"/>
        <v>5</v>
      </c>
      <c r="M13" s="43">
        <v>112</v>
      </c>
      <c r="N13" s="44">
        <f t="shared" si="2"/>
        <v>65.88235294117646</v>
      </c>
      <c r="O13" s="45">
        <f t="shared" si="3"/>
        <v>1</v>
      </c>
      <c r="P13" s="43">
        <v>108.5</v>
      </c>
      <c r="Q13" s="44">
        <f t="shared" si="4"/>
        <v>63.823529411764696</v>
      </c>
      <c r="R13" s="45">
        <f t="shared" si="5"/>
        <v>2</v>
      </c>
      <c r="S13" s="45"/>
      <c r="T13" s="45"/>
      <c r="U13" s="43">
        <f t="shared" si="6"/>
        <v>327.5</v>
      </c>
      <c r="V13" s="43"/>
      <c r="W13" s="44">
        <f t="shared" si="7"/>
        <v>64.216</v>
      </c>
    </row>
    <row r="14" spans="1:23" s="31" customFormat="1" ht="39.75" customHeight="1">
      <c r="A14" s="35">
        <v>3</v>
      </c>
      <c r="B14" s="54" t="s">
        <v>38</v>
      </c>
      <c r="C14" s="55"/>
      <c r="D14" s="42" t="s">
        <v>26</v>
      </c>
      <c r="E14" s="54" t="s">
        <v>39</v>
      </c>
      <c r="F14" s="56" t="s">
        <v>40</v>
      </c>
      <c r="G14" s="42" t="s">
        <v>41</v>
      </c>
      <c r="H14" s="57" t="s">
        <v>30</v>
      </c>
      <c r="I14" s="42" t="s">
        <v>31</v>
      </c>
      <c r="J14" s="43">
        <v>108.5</v>
      </c>
      <c r="K14" s="44">
        <f t="shared" si="0"/>
        <v>63.823529411764696</v>
      </c>
      <c r="L14" s="45">
        <f t="shared" si="1"/>
        <v>3</v>
      </c>
      <c r="M14" s="43">
        <v>111.5</v>
      </c>
      <c r="N14" s="44">
        <f t="shared" si="2"/>
        <v>65.58823529411764</v>
      </c>
      <c r="O14" s="45">
        <f t="shared" si="3"/>
        <v>2</v>
      </c>
      <c r="P14" s="43">
        <v>108.5</v>
      </c>
      <c r="Q14" s="44">
        <f t="shared" si="4"/>
        <v>63.823529411764696</v>
      </c>
      <c r="R14" s="45">
        <f t="shared" si="5"/>
        <v>2</v>
      </c>
      <c r="S14" s="45">
        <v>1</v>
      </c>
      <c r="T14" s="45"/>
      <c r="U14" s="43">
        <f t="shared" si="6"/>
        <v>328.5</v>
      </c>
      <c r="V14" s="43"/>
      <c r="W14" s="44">
        <f t="shared" si="7"/>
        <v>63.912000000000006</v>
      </c>
    </row>
    <row r="15" spans="1:23" s="31" customFormat="1" ht="39.75" customHeight="1">
      <c r="A15" s="35">
        <v>4</v>
      </c>
      <c r="B15" s="58" t="s">
        <v>42</v>
      </c>
      <c r="C15" s="59"/>
      <c r="D15" s="38" t="s">
        <v>26</v>
      </c>
      <c r="E15" s="58" t="s">
        <v>43</v>
      </c>
      <c r="F15" s="60" t="s">
        <v>44</v>
      </c>
      <c r="G15" s="61" t="s">
        <v>45</v>
      </c>
      <c r="H15" s="61" t="s">
        <v>30</v>
      </c>
      <c r="I15" s="42" t="s">
        <v>31</v>
      </c>
      <c r="J15" s="43">
        <v>109</v>
      </c>
      <c r="K15" s="44">
        <f t="shared" si="0"/>
        <v>64.11764705882352</v>
      </c>
      <c r="L15" s="45">
        <f t="shared" si="1"/>
        <v>2</v>
      </c>
      <c r="M15" s="43">
        <v>107.5</v>
      </c>
      <c r="N15" s="44">
        <f t="shared" si="2"/>
        <v>63.23529411764705</v>
      </c>
      <c r="O15" s="45">
        <f t="shared" si="3"/>
        <v>4</v>
      </c>
      <c r="P15" s="43">
        <v>106.5</v>
      </c>
      <c r="Q15" s="44">
        <f t="shared" si="4"/>
        <v>62.647058823529406</v>
      </c>
      <c r="R15" s="45">
        <f t="shared" si="5"/>
        <v>4</v>
      </c>
      <c r="S15" s="45"/>
      <c r="T15" s="45"/>
      <c r="U15" s="43">
        <f t="shared" si="6"/>
        <v>323</v>
      </c>
      <c r="V15" s="43"/>
      <c r="W15" s="44">
        <f t="shared" si="7"/>
        <v>63.333</v>
      </c>
    </row>
    <row r="16" spans="1:23" s="31" customFormat="1" ht="39.75" customHeight="1">
      <c r="A16" s="35">
        <v>5</v>
      </c>
      <c r="B16" s="36" t="s">
        <v>46</v>
      </c>
      <c r="C16" s="37"/>
      <c r="D16" s="38" t="s">
        <v>26</v>
      </c>
      <c r="E16" s="39" t="s">
        <v>47</v>
      </c>
      <c r="F16" s="40" t="s">
        <v>48</v>
      </c>
      <c r="G16" s="41" t="s">
        <v>49</v>
      </c>
      <c r="H16" s="41" t="s">
        <v>50</v>
      </c>
      <c r="I16" s="62" t="s">
        <v>51</v>
      </c>
      <c r="J16" s="43">
        <v>112</v>
      </c>
      <c r="K16" s="44">
        <f t="shared" si="0"/>
        <v>65.88235294117646</v>
      </c>
      <c r="L16" s="45">
        <f t="shared" si="1"/>
        <v>1</v>
      </c>
      <c r="M16" s="43">
        <v>107.5</v>
      </c>
      <c r="N16" s="44">
        <f t="shared" si="2"/>
        <v>63.23529411764705</v>
      </c>
      <c r="O16" s="45">
        <f t="shared" si="3"/>
        <v>4</v>
      </c>
      <c r="P16" s="43">
        <v>103</v>
      </c>
      <c r="Q16" s="44">
        <f t="shared" si="4"/>
        <v>60.58823529411764</v>
      </c>
      <c r="R16" s="45">
        <f t="shared" si="5"/>
        <v>5</v>
      </c>
      <c r="S16" s="45"/>
      <c r="T16" s="45"/>
      <c r="U16" s="43">
        <f t="shared" si="6"/>
        <v>322.5</v>
      </c>
      <c r="V16" s="43"/>
      <c r="W16" s="44">
        <f t="shared" si="7"/>
        <v>63.235</v>
      </c>
    </row>
    <row r="17" spans="1:23" s="31" customFormat="1" ht="39.75" customHeight="1">
      <c r="A17" s="35">
        <v>6</v>
      </c>
      <c r="B17" s="36" t="s">
        <v>52</v>
      </c>
      <c r="C17" s="37"/>
      <c r="D17" s="38" t="s">
        <v>26</v>
      </c>
      <c r="E17" s="39" t="s">
        <v>53</v>
      </c>
      <c r="F17" s="40" t="s">
        <v>54</v>
      </c>
      <c r="G17" s="41" t="s">
        <v>55</v>
      </c>
      <c r="H17" s="41" t="s">
        <v>55</v>
      </c>
      <c r="I17" s="63" t="s">
        <v>56</v>
      </c>
      <c r="J17" s="43">
        <v>99</v>
      </c>
      <c r="K17" s="44">
        <f t="shared" si="0"/>
        <v>58.23529411764705</v>
      </c>
      <c r="L17" s="45">
        <f t="shared" si="1"/>
        <v>6</v>
      </c>
      <c r="M17" s="43">
        <v>102</v>
      </c>
      <c r="N17" s="44">
        <f t="shared" si="2"/>
        <v>59.99999999999999</v>
      </c>
      <c r="O17" s="45">
        <f t="shared" si="3"/>
        <v>6</v>
      </c>
      <c r="P17" s="43">
        <v>101</v>
      </c>
      <c r="Q17" s="44">
        <f t="shared" si="4"/>
        <v>59.41176470588235</v>
      </c>
      <c r="R17" s="45">
        <f t="shared" si="5"/>
        <v>6</v>
      </c>
      <c r="S17" s="45"/>
      <c r="T17" s="45"/>
      <c r="U17" s="43">
        <f t="shared" si="6"/>
        <v>302</v>
      </c>
      <c r="V17" s="43"/>
      <c r="W17" s="44">
        <f t="shared" si="7"/>
        <v>59.216</v>
      </c>
    </row>
    <row r="18" spans="1:23" s="31" customFormat="1" ht="39.75" customHeight="1">
      <c r="A18" s="35">
        <v>7</v>
      </c>
      <c r="B18" s="36" t="s">
        <v>57</v>
      </c>
      <c r="C18" s="64"/>
      <c r="D18" s="65" t="s">
        <v>26</v>
      </c>
      <c r="E18" s="66" t="s">
        <v>58</v>
      </c>
      <c r="F18" s="40" t="s">
        <v>54</v>
      </c>
      <c r="G18" s="67" t="s">
        <v>59</v>
      </c>
      <c r="H18" s="67" t="s">
        <v>60</v>
      </c>
      <c r="I18" s="68" t="s">
        <v>61</v>
      </c>
      <c r="J18" s="43">
        <v>97</v>
      </c>
      <c r="K18" s="44">
        <f t="shared" si="0"/>
        <v>57.05882352941176</v>
      </c>
      <c r="L18" s="45">
        <f t="shared" si="1"/>
        <v>7</v>
      </c>
      <c r="M18" s="43">
        <v>98</v>
      </c>
      <c r="N18" s="44">
        <f t="shared" si="2"/>
        <v>57.647058823529406</v>
      </c>
      <c r="O18" s="45">
        <f t="shared" si="3"/>
        <v>7</v>
      </c>
      <c r="P18" s="43">
        <v>98.5</v>
      </c>
      <c r="Q18" s="44">
        <f t="shared" si="4"/>
        <v>57.94117647058823</v>
      </c>
      <c r="R18" s="45">
        <f t="shared" si="5"/>
        <v>7</v>
      </c>
      <c r="S18" s="45">
        <v>1</v>
      </c>
      <c r="T18" s="45"/>
      <c r="U18" s="43">
        <f t="shared" si="6"/>
        <v>293.5</v>
      </c>
      <c r="V18" s="43"/>
      <c r="W18" s="44">
        <f t="shared" si="7"/>
        <v>57.049</v>
      </c>
    </row>
    <row r="19" spans="1:23" s="80" customFormat="1" ht="22.5" customHeight="1">
      <c r="A19" s="69"/>
      <c r="B19" s="70"/>
      <c r="C19" s="71"/>
      <c r="D19" s="72"/>
      <c r="E19" s="73"/>
      <c r="F19" s="74"/>
      <c r="G19" s="75"/>
      <c r="H19" s="76"/>
      <c r="I19" s="75"/>
      <c r="J19" s="77"/>
      <c r="K19" s="78"/>
      <c r="L19" s="79"/>
      <c r="M19" s="77"/>
      <c r="N19" s="78"/>
      <c r="O19" s="79"/>
      <c r="P19" s="77"/>
      <c r="Q19" s="78"/>
      <c r="R19" s="79"/>
      <c r="S19" s="79"/>
      <c r="T19" s="79"/>
      <c r="U19" s="77"/>
      <c r="V19" s="77"/>
      <c r="W19" s="78"/>
    </row>
    <row r="20" spans="1:23" ht="30" customHeight="1">
      <c r="A20" s="81"/>
      <c r="B20" s="81" t="s">
        <v>62</v>
      </c>
      <c r="C20" s="81"/>
      <c r="D20" s="81"/>
      <c r="E20" s="81"/>
      <c r="F20" s="82"/>
      <c r="G20" s="81" t="s">
        <v>63</v>
      </c>
      <c r="H20" s="81"/>
      <c r="I20" s="83"/>
      <c r="J20" s="84"/>
      <c r="K20" s="83"/>
      <c r="L20" s="81"/>
      <c r="M20" s="85"/>
      <c r="N20" s="86"/>
      <c r="O20" s="81"/>
      <c r="P20" s="85"/>
      <c r="Q20" s="86"/>
      <c r="R20" s="81"/>
      <c r="S20" s="81"/>
      <c r="T20" s="81"/>
      <c r="U20" s="81"/>
      <c r="V20" s="87"/>
      <c r="W20" s="86"/>
    </row>
    <row r="21" spans="1:23" ht="15" customHeight="1">
      <c r="A21" s="81"/>
      <c r="B21" s="81"/>
      <c r="C21" s="81"/>
      <c r="D21" s="81"/>
      <c r="E21" s="81"/>
      <c r="F21" s="82"/>
      <c r="G21" s="81"/>
      <c r="H21" s="81"/>
      <c r="I21" s="83"/>
      <c r="J21" s="84"/>
      <c r="K21" s="83"/>
      <c r="L21" s="81"/>
      <c r="M21" s="85"/>
      <c r="N21" s="86"/>
      <c r="O21" s="81"/>
      <c r="P21" s="85"/>
      <c r="Q21" s="86"/>
      <c r="R21" s="81"/>
      <c r="S21" s="81"/>
      <c r="T21" s="81"/>
      <c r="U21" s="81"/>
      <c r="V21" s="87"/>
      <c r="W21" s="86"/>
    </row>
    <row r="22" spans="1:23" ht="30" customHeight="1">
      <c r="A22" s="81"/>
      <c r="B22" s="81" t="s">
        <v>64</v>
      </c>
      <c r="C22" s="81"/>
      <c r="D22" s="81"/>
      <c r="E22" s="81"/>
      <c r="F22" s="82"/>
      <c r="G22" s="81" t="s">
        <v>65</v>
      </c>
      <c r="H22" s="81"/>
      <c r="I22" s="83"/>
      <c r="J22" s="84"/>
      <c r="K22" s="88"/>
      <c r="M22" s="85"/>
      <c r="N22" s="86"/>
      <c r="O22" s="81"/>
      <c r="P22" s="85"/>
      <c r="Q22" s="86"/>
      <c r="R22" s="81"/>
      <c r="S22" s="81"/>
      <c r="T22" s="81"/>
      <c r="U22" s="81"/>
      <c r="V22" s="87"/>
      <c r="W22" s="86"/>
    </row>
    <row r="23" spans="9:11" ht="12.75">
      <c r="I23" s="83"/>
      <c r="J23" s="84"/>
      <c r="K23" s="83"/>
    </row>
    <row r="24" spans="9:11" ht="12.75">
      <c r="I24" s="83"/>
      <c r="J24" s="84"/>
      <c r="K24" s="83"/>
    </row>
  </sheetData>
  <sheetProtection selectLockedCells="1" selectUnlockedCells="1"/>
  <mergeCells count="24">
    <mergeCell ref="V10:V11"/>
    <mergeCell ref="W10:W11"/>
    <mergeCell ref="J10:L10"/>
    <mergeCell ref="M10:O10"/>
    <mergeCell ref="P10:R10"/>
    <mergeCell ref="S10:S11"/>
    <mergeCell ref="T10:T11"/>
    <mergeCell ref="U10:U11"/>
    <mergeCell ref="G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W2"/>
    <mergeCell ref="A3:W3"/>
    <mergeCell ref="A4:W4"/>
    <mergeCell ref="A5:W5"/>
    <mergeCell ref="A6:W6"/>
    <mergeCell ref="A7:X7"/>
  </mergeCells>
  <printOptions/>
  <pageMargins left="0.6277777777777778" right="0.48541666666666666" top="0.5444444444444444" bottom="0.7875" header="0.5118055555555555" footer="0.5118055555555555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20"/>
  <sheetViews>
    <sheetView zoomScale="51" zoomScaleNormal="51" zoomScalePageLayoutView="0" workbookViewId="0" topLeftCell="A2">
      <selection activeCell="K14" sqref="K14"/>
    </sheetView>
  </sheetViews>
  <sheetFormatPr defaultColWidth="9.140625" defaultRowHeight="12.75"/>
  <cols>
    <col min="1" max="1" width="4.28125" style="1" customWidth="1"/>
    <col min="2" max="3" width="0" style="1" hidden="1" customWidth="1"/>
    <col min="4" max="4" width="17.421875" style="1" customWidth="1"/>
    <col min="5" max="5" width="0" style="1" hidden="1" customWidth="1"/>
    <col min="6" max="6" width="4.8515625" style="1" customWidth="1"/>
    <col min="7" max="7" width="27.7109375" style="1" customWidth="1"/>
    <col min="8" max="8" width="8.7109375" style="1" customWidth="1"/>
    <col min="9" max="9" width="15.7109375" style="1" customWidth="1"/>
    <col min="10" max="10" width="0" style="1" hidden="1" customWidth="1"/>
    <col min="11" max="11" width="22.140625" style="1" customWidth="1"/>
    <col min="12" max="12" width="6.7109375" style="3" customWidth="1"/>
    <col min="13" max="13" width="9.8515625" style="4" customWidth="1"/>
    <col min="14" max="14" width="3.7109375" style="1" customWidth="1"/>
    <col min="15" max="15" width="6.8515625" style="3" customWidth="1"/>
    <col min="16" max="16" width="9.8515625" style="4" customWidth="1"/>
    <col min="17" max="17" width="3.7109375" style="1" customWidth="1"/>
    <col min="18" max="18" width="6.8515625" style="3" customWidth="1"/>
    <col min="19" max="19" width="9.57421875" style="4" customWidth="1"/>
    <col min="20" max="20" width="3.7109375" style="1" customWidth="1"/>
    <col min="21" max="22" width="4.8515625" style="1" customWidth="1"/>
    <col min="23" max="23" width="6.7109375" style="1" customWidth="1"/>
    <col min="24" max="24" width="0" style="1" hidden="1" customWidth="1"/>
    <col min="25" max="25" width="11.00390625" style="4" customWidth="1"/>
    <col min="26" max="16384" width="9.140625" style="1" customWidth="1"/>
  </cols>
  <sheetData>
    <row r="1" spans="1:25" s="12" customFormat="1" ht="7.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9"/>
      <c r="N1" s="10"/>
      <c r="O1" s="11"/>
      <c r="P1" s="9"/>
      <c r="Q1" s="10"/>
      <c r="R1" s="11"/>
      <c r="S1" s="9"/>
      <c r="T1" s="10"/>
      <c r="Y1" s="14"/>
    </row>
    <row r="2" spans="1:25" s="20" customFormat="1" ht="58.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s="20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 s="20" customFormat="1" ht="19.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</row>
    <row r="5" spans="1:25" s="20" customFormat="1" ht="26.25" customHeight="1">
      <c r="A5" s="257" t="s">
        <v>276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6" ht="18.75" customHeight="1">
      <c r="A6" s="258" t="s">
        <v>277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12" s="20" customFormat="1" ht="15" customHeight="1">
      <c r="A7" s="16"/>
      <c r="B7" s="17"/>
      <c r="C7" s="17"/>
      <c r="D7" s="17"/>
      <c r="E7" s="17"/>
      <c r="F7" s="17"/>
      <c r="G7" s="18"/>
      <c r="H7" s="18"/>
      <c r="I7" s="259"/>
      <c r="J7" s="259"/>
      <c r="K7" s="259"/>
      <c r="L7" s="19"/>
    </row>
    <row r="8" spans="1:28" s="15" customFormat="1" ht="12.75">
      <c r="A8" s="22" t="s">
        <v>6</v>
      </c>
      <c r="B8" s="112"/>
      <c r="C8" s="23"/>
      <c r="D8" s="23"/>
      <c r="E8" s="23"/>
      <c r="F8" s="23"/>
      <c r="G8" s="23"/>
      <c r="H8" s="24"/>
      <c r="I8" s="23"/>
      <c r="J8" s="23"/>
      <c r="K8" s="25"/>
      <c r="L8" s="26"/>
      <c r="W8" s="22"/>
      <c r="Y8" s="28" t="s">
        <v>7</v>
      </c>
      <c r="AB8" s="22"/>
    </row>
    <row r="9" spans="1:26" s="31" customFormat="1" ht="19.5" customHeight="1">
      <c r="A9" s="260" t="s">
        <v>8</v>
      </c>
      <c r="B9" s="265" t="s">
        <v>278</v>
      </c>
      <c r="C9" s="265" t="s">
        <v>114</v>
      </c>
      <c r="D9" s="261" t="s">
        <v>9</v>
      </c>
      <c r="E9" s="261" t="s">
        <v>10</v>
      </c>
      <c r="F9" s="260" t="s">
        <v>11</v>
      </c>
      <c r="G9" s="261" t="s">
        <v>12</v>
      </c>
      <c r="H9" s="261" t="s">
        <v>10</v>
      </c>
      <c r="I9" s="261" t="s">
        <v>13</v>
      </c>
      <c r="J9" s="29"/>
      <c r="K9" s="261" t="s">
        <v>14</v>
      </c>
      <c r="L9" s="263" t="s">
        <v>15</v>
      </c>
      <c r="M9" s="263"/>
      <c r="N9" s="263"/>
      <c r="O9" s="263" t="s">
        <v>16</v>
      </c>
      <c r="P9" s="263"/>
      <c r="Q9" s="263"/>
      <c r="R9" s="263" t="s">
        <v>17</v>
      </c>
      <c r="S9" s="263"/>
      <c r="T9" s="263"/>
      <c r="U9" s="264" t="s">
        <v>18</v>
      </c>
      <c r="V9" s="265" t="s">
        <v>19</v>
      </c>
      <c r="W9" s="260" t="s">
        <v>20</v>
      </c>
      <c r="X9" s="265" t="s">
        <v>21</v>
      </c>
      <c r="Y9" s="267" t="s">
        <v>22</v>
      </c>
      <c r="Z9" s="268" t="s">
        <v>126</v>
      </c>
    </row>
    <row r="10" spans="1:26" s="31" customFormat="1" ht="39.75" customHeight="1">
      <c r="A10" s="260"/>
      <c r="B10" s="265"/>
      <c r="C10" s="265"/>
      <c r="D10" s="261"/>
      <c r="E10" s="261"/>
      <c r="F10" s="260"/>
      <c r="G10" s="261"/>
      <c r="H10" s="261"/>
      <c r="I10" s="261"/>
      <c r="J10" s="29"/>
      <c r="K10" s="261"/>
      <c r="L10" s="32" t="s">
        <v>23</v>
      </c>
      <c r="M10" s="33" t="s">
        <v>24</v>
      </c>
      <c r="N10" s="34" t="s">
        <v>8</v>
      </c>
      <c r="O10" s="32" t="s">
        <v>23</v>
      </c>
      <c r="P10" s="33" t="s">
        <v>24</v>
      </c>
      <c r="Q10" s="34" t="s">
        <v>8</v>
      </c>
      <c r="R10" s="32" t="s">
        <v>23</v>
      </c>
      <c r="S10" s="33" t="s">
        <v>24</v>
      </c>
      <c r="T10" s="34" t="s">
        <v>8</v>
      </c>
      <c r="U10" s="264"/>
      <c r="V10" s="265"/>
      <c r="W10" s="260"/>
      <c r="X10" s="265"/>
      <c r="Y10" s="267"/>
      <c r="Z10" s="268"/>
    </row>
    <row r="11" spans="1:26" s="80" customFormat="1" ht="36" customHeight="1">
      <c r="A11" s="35">
        <v>1</v>
      </c>
      <c r="B11" s="194"/>
      <c r="C11" s="195"/>
      <c r="D11" s="133" t="s">
        <v>279</v>
      </c>
      <c r="E11" s="37" t="s">
        <v>235</v>
      </c>
      <c r="F11" s="96" t="s">
        <v>91</v>
      </c>
      <c r="G11" s="91" t="s">
        <v>236</v>
      </c>
      <c r="H11" s="92" t="s">
        <v>237</v>
      </c>
      <c r="I11" s="159" t="s">
        <v>238</v>
      </c>
      <c r="J11" s="160" t="s">
        <v>137</v>
      </c>
      <c r="K11" s="115" t="s">
        <v>200</v>
      </c>
      <c r="L11" s="43">
        <v>252.5</v>
      </c>
      <c r="M11" s="44">
        <f>L11/3.8</f>
        <v>66.44736842105263</v>
      </c>
      <c r="N11" s="45">
        <f>RANK(M11,M$11:M$14,0)</f>
        <v>1</v>
      </c>
      <c r="O11" s="43">
        <v>247</v>
      </c>
      <c r="P11" s="44">
        <f>O11/3.8</f>
        <v>65</v>
      </c>
      <c r="Q11" s="45">
        <f>RANK(P11,P$11:P$14,0)</f>
        <v>1</v>
      </c>
      <c r="R11" s="43">
        <v>251.5</v>
      </c>
      <c r="S11" s="44">
        <f>R11/3.8</f>
        <v>66.1842105263158</v>
      </c>
      <c r="T11" s="45">
        <f>RANK(S11,S$11:S$14,0)</f>
        <v>1</v>
      </c>
      <c r="U11" s="45"/>
      <c r="V11" s="45"/>
      <c r="W11" s="43">
        <f>L11+O11+R11</f>
        <v>751</v>
      </c>
      <c r="X11" s="126"/>
      <c r="Y11" s="44">
        <f>ROUND(SUM(M11,P11,S11)/3,3)-IF($U11=1,2)</f>
        <v>65.877</v>
      </c>
      <c r="Z11" s="127">
        <v>1</v>
      </c>
    </row>
    <row r="12" spans="1:26" s="80" customFormat="1" ht="36" customHeight="1">
      <c r="A12" s="35">
        <v>2</v>
      </c>
      <c r="B12" s="194"/>
      <c r="C12" s="195"/>
      <c r="D12" s="196" t="s">
        <v>280</v>
      </c>
      <c r="E12" s="197" t="s">
        <v>235</v>
      </c>
      <c r="F12" s="130" t="s">
        <v>91</v>
      </c>
      <c r="G12" s="123" t="s">
        <v>281</v>
      </c>
      <c r="H12" s="198" t="s">
        <v>282</v>
      </c>
      <c r="I12" s="199" t="s">
        <v>283</v>
      </c>
      <c r="J12" s="199" t="s">
        <v>137</v>
      </c>
      <c r="K12" s="63" t="s">
        <v>284</v>
      </c>
      <c r="L12" s="43">
        <v>240.5</v>
      </c>
      <c r="M12" s="44">
        <f>L12/3.8</f>
        <v>63.28947368421053</v>
      </c>
      <c r="N12" s="45">
        <f>RANK(M12,M$11:M$14,0)</f>
        <v>2</v>
      </c>
      <c r="O12" s="43">
        <v>240</v>
      </c>
      <c r="P12" s="44">
        <f>O12/3.8</f>
        <v>63.15789473684211</v>
      </c>
      <c r="Q12" s="45">
        <f>RANK(P12,P$11:P$14,0)</f>
        <v>3</v>
      </c>
      <c r="R12" s="43">
        <v>243.5</v>
      </c>
      <c r="S12" s="44">
        <f>R12/3.8</f>
        <v>64.07894736842105</v>
      </c>
      <c r="T12" s="45">
        <f>RANK(S12,S$11:S$14,0)</f>
        <v>2</v>
      </c>
      <c r="U12" s="45"/>
      <c r="V12" s="45"/>
      <c r="W12" s="43">
        <f>L12+O12+R12</f>
        <v>724</v>
      </c>
      <c r="X12" s="126"/>
      <c r="Y12" s="44">
        <f>ROUND(SUM(M12,P12,S12)/3,3)-IF($U12=1,2)</f>
        <v>63.509</v>
      </c>
      <c r="Z12" s="127">
        <v>3</v>
      </c>
    </row>
    <row r="13" spans="1:26" s="80" customFormat="1" ht="36" customHeight="1">
      <c r="A13" s="35">
        <v>3</v>
      </c>
      <c r="B13" s="194"/>
      <c r="C13" s="195"/>
      <c r="D13" s="128" t="s">
        <v>260</v>
      </c>
      <c r="E13" s="129"/>
      <c r="F13" s="130" t="s">
        <v>26</v>
      </c>
      <c r="G13" s="184" t="s">
        <v>261</v>
      </c>
      <c r="H13" s="148" t="s">
        <v>262</v>
      </c>
      <c r="I13" s="185" t="s">
        <v>199</v>
      </c>
      <c r="J13" s="67" t="s">
        <v>137</v>
      </c>
      <c r="K13" s="68" t="s">
        <v>263</v>
      </c>
      <c r="L13" s="43">
        <v>234.5</v>
      </c>
      <c r="M13" s="44">
        <f>L13/3.8</f>
        <v>61.71052631578948</v>
      </c>
      <c r="N13" s="45">
        <f>RANK(M13,M$11:M$14,0)</f>
        <v>3</v>
      </c>
      <c r="O13" s="43">
        <v>244</v>
      </c>
      <c r="P13" s="44">
        <f>O13/3.8</f>
        <v>64.21052631578948</v>
      </c>
      <c r="Q13" s="45">
        <f>RANK(P13,P$11:P$14,0)</f>
        <v>2</v>
      </c>
      <c r="R13" s="43">
        <v>241.5</v>
      </c>
      <c r="S13" s="44">
        <f>R13/3.8</f>
        <v>63.55263157894737</v>
      </c>
      <c r="T13" s="45">
        <f>RANK(S13,S$11:S$14,0)</f>
        <v>3</v>
      </c>
      <c r="U13" s="45"/>
      <c r="V13" s="45"/>
      <c r="W13" s="43">
        <f>L13+O13+R13</f>
        <v>720</v>
      </c>
      <c r="X13" s="126"/>
      <c r="Y13" s="44">
        <f>ROUND(SUM(M13,P13,S13)/3,3)-IF($U13=1,2)</f>
        <v>63.158</v>
      </c>
      <c r="Z13" s="127">
        <v>3</v>
      </c>
    </row>
    <row r="14" spans="1:26" s="80" customFormat="1" ht="36" customHeight="1">
      <c r="A14" s="35">
        <v>4</v>
      </c>
      <c r="B14" s="194"/>
      <c r="C14" s="195"/>
      <c r="D14" s="36" t="s">
        <v>239</v>
      </c>
      <c r="E14" s="37"/>
      <c r="F14" s="38">
        <v>1</v>
      </c>
      <c r="G14" s="39" t="s">
        <v>240</v>
      </c>
      <c r="H14" s="40" t="s">
        <v>241</v>
      </c>
      <c r="I14" s="41" t="s">
        <v>242</v>
      </c>
      <c r="J14" s="41" t="s">
        <v>155</v>
      </c>
      <c r="K14" s="144" t="s">
        <v>243</v>
      </c>
      <c r="L14" s="43">
        <v>229</v>
      </c>
      <c r="M14" s="44">
        <f>L14/3.8</f>
        <v>60.26315789473684</v>
      </c>
      <c r="N14" s="45">
        <f>RANK(M14,M$11:M$14,0)</f>
        <v>4</v>
      </c>
      <c r="O14" s="43">
        <v>229.5</v>
      </c>
      <c r="P14" s="44">
        <f>O14/3.8</f>
        <v>60.39473684210527</v>
      </c>
      <c r="Q14" s="45">
        <f>RANK(P14,P$11:P$14,0)</f>
        <v>4</v>
      </c>
      <c r="R14" s="43">
        <v>234.5</v>
      </c>
      <c r="S14" s="44">
        <f>R14/3.8</f>
        <v>61.71052631578948</v>
      </c>
      <c r="T14" s="45">
        <f>RANK(S14,S$11:S$14,0)</f>
        <v>4</v>
      </c>
      <c r="U14" s="45"/>
      <c r="V14" s="45"/>
      <c r="W14" s="43">
        <f>L14+O14+R14</f>
        <v>693</v>
      </c>
      <c r="X14" s="126"/>
      <c r="Y14" s="44">
        <f>ROUND(SUM(M14,P14,S14)/3,3)-IF($U14=1,2)</f>
        <v>60.789</v>
      </c>
      <c r="Z14" s="127">
        <v>3</v>
      </c>
    </row>
    <row r="15" spans="1:25" s="80" customFormat="1" ht="22.5" customHeight="1">
      <c r="A15" s="69"/>
      <c r="B15" s="120"/>
      <c r="C15" s="121"/>
      <c r="D15" s="70"/>
      <c r="E15" s="71"/>
      <c r="F15" s="72"/>
      <c r="G15" s="73"/>
      <c r="H15" s="74"/>
      <c r="I15" s="75"/>
      <c r="J15" s="76"/>
      <c r="K15" s="75"/>
      <c r="L15" s="77"/>
      <c r="M15" s="78"/>
      <c r="N15" s="79"/>
      <c r="O15" s="77"/>
      <c r="P15" s="78"/>
      <c r="Q15" s="79"/>
      <c r="R15" s="77"/>
      <c r="S15" s="78"/>
      <c r="T15" s="79"/>
      <c r="U15" s="79"/>
      <c r="V15" s="79"/>
      <c r="W15" s="77"/>
      <c r="X15" s="122"/>
      <c r="Y15" s="78"/>
    </row>
    <row r="16" spans="1:25" ht="30" customHeight="1">
      <c r="A16" s="81"/>
      <c r="B16" s="81"/>
      <c r="C16" s="81"/>
      <c r="D16" s="81" t="s">
        <v>62</v>
      </c>
      <c r="E16" s="81"/>
      <c r="F16" s="81"/>
      <c r="G16" s="81"/>
      <c r="H16" s="82"/>
      <c r="I16" s="81" t="s">
        <v>63</v>
      </c>
      <c r="J16" s="81"/>
      <c r="K16" s="83"/>
      <c r="L16" s="84"/>
      <c r="M16" s="83"/>
      <c r="N16" s="81"/>
      <c r="O16" s="85"/>
      <c r="P16" s="86"/>
      <c r="Q16" s="81"/>
      <c r="R16" s="85"/>
      <c r="S16" s="86"/>
      <c r="T16" s="81"/>
      <c r="U16" s="81"/>
      <c r="V16" s="81"/>
      <c r="W16" s="81"/>
      <c r="X16" s="81"/>
      <c r="Y16" s="86"/>
    </row>
    <row r="17" spans="1:25" ht="15" customHeight="1">
      <c r="A17" s="81"/>
      <c r="B17" s="81"/>
      <c r="C17" s="81"/>
      <c r="D17" s="81"/>
      <c r="E17" s="81"/>
      <c r="F17" s="81"/>
      <c r="G17" s="81"/>
      <c r="H17" s="82"/>
      <c r="I17" s="81"/>
      <c r="J17" s="81"/>
      <c r="K17" s="83"/>
      <c r="L17" s="84"/>
      <c r="M17" s="83"/>
      <c r="N17" s="81"/>
      <c r="O17" s="85"/>
      <c r="P17" s="86"/>
      <c r="Q17" s="81"/>
      <c r="R17" s="85"/>
      <c r="S17" s="86"/>
      <c r="T17" s="81"/>
      <c r="U17" s="81"/>
      <c r="V17" s="81"/>
      <c r="W17" s="81"/>
      <c r="X17" s="81"/>
      <c r="Y17" s="86"/>
    </row>
    <row r="18" spans="1:25" ht="30" customHeight="1">
      <c r="A18" s="81"/>
      <c r="B18" s="81"/>
      <c r="C18" s="81"/>
      <c r="D18" s="81" t="s">
        <v>64</v>
      </c>
      <c r="E18" s="81"/>
      <c r="F18" s="81"/>
      <c r="G18" s="81"/>
      <c r="H18" s="82"/>
      <c r="I18" s="81" t="s">
        <v>65</v>
      </c>
      <c r="J18" s="81"/>
      <c r="K18" s="83"/>
      <c r="L18" s="84"/>
      <c r="M18" s="88"/>
      <c r="O18" s="85"/>
      <c r="P18" s="86"/>
      <c r="Q18" s="81"/>
      <c r="R18" s="85"/>
      <c r="S18" s="86"/>
      <c r="T18" s="81"/>
      <c r="U18" s="81"/>
      <c r="V18" s="81"/>
      <c r="W18" s="81"/>
      <c r="X18" s="81"/>
      <c r="Y18" s="86"/>
    </row>
    <row r="19" spans="11:13" ht="12.75">
      <c r="K19" s="83"/>
      <c r="L19" s="84"/>
      <c r="M19" s="83"/>
    </row>
    <row r="20" spans="11:13" ht="12.75">
      <c r="K20" s="83"/>
      <c r="L20" s="84"/>
      <c r="M20" s="83"/>
    </row>
  </sheetData>
  <sheetProtection selectLockedCells="1" selectUnlockedCells="1"/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2:Y2"/>
    <mergeCell ref="A3:Y3"/>
    <mergeCell ref="A4:Y4"/>
    <mergeCell ref="A5:Y5"/>
    <mergeCell ref="A6:Z6"/>
    <mergeCell ref="I7:K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51" zoomScaleNormal="51" zoomScalePageLayoutView="0" workbookViewId="0" topLeftCell="A1">
      <selection activeCell="F64" sqref="F64"/>
    </sheetView>
  </sheetViews>
  <sheetFormatPr defaultColWidth="11.57421875" defaultRowHeight="12.75"/>
  <cols>
    <col min="1" max="1" width="5.57421875" style="200" customWidth="1"/>
    <col min="2" max="3" width="0" style="200" hidden="1" customWidth="1"/>
    <col min="4" max="4" width="18.00390625" style="201" customWidth="1"/>
    <col min="5" max="5" width="9.140625" style="202" customWidth="1"/>
    <col min="6" max="6" width="5.7109375" style="202" customWidth="1"/>
    <col min="7" max="7" width="29.7109375" style="202" customWidth="1"/>
    <col min="8" max="8" width="8.421875" style="202" customWidth="1"/>
    <col min="9" max="9" width="17.57421875" style="203" customWidth="1"/>
    <col min="10" max="10" width="16.28125" style="203" customWidth="1"/>
    <col min="11" max="11" width="22.8515625" style="204" customWidth="1"/>
    <col min="12" max="12" width="13.8515625" style="202" customWidth="1"/>
    <col min="13" max="238" width="9.140625" style="202" customWidth="1"/>
  </cols>
  <sheetData>
    <row r="1" spans="1:12" ht="27" customHeight="1">
      <c r="A1" s="270" t="s">
        <v>285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22.5" customHeight="1">
      <c r="A2" s="270" t="s">
        <v>286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205" customFormat="1" ht="15.75" customHeight="1">
      <c r="A3" s="271" t="s">
        <v>287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5.75" customHeight="1">
      <c r="A4" s="272" t="s">
        <v>288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s="213" customFormat="1" ht="15" customHeight="1">
      <c r="A5" s="206" t="s">
        <v>6</v>
      </c>
      <c r="B5" s="207"/>
      <c r="C5" s="207"/>
      <c r="D5" s="208"/>
      <c r="E5" s="208"/>
      <c r="F5" s="208"/>
      <c r="G5" s="209"/>
      <c r="H5" s="209"/>
      <c r="I5" s="210"/>
      <c r="J5" s="210"/>
      <c r="K5" s="211"/>
      <c r="L5" s="212" t="s">
        <v>7</v>
      </c>
    </row>
    <row r="6" spans="1:12" s="216" customFormat="1" ht="60" customHeight="1">
      <c r="A6" s="214" t="s">
        <v>289</v>
      </c>
      <c r="B6" s="214" t="s">
        <v>278</v>
      </c>
      <c r="C6" s="214" t="s">
        <v>114</v>
      </c>
      <c r="D6" s="215" t="s">
        <v>290</v>
      </c>
      <c r="E6" s="215" t="s">
        <v>10</v>
      </c>
      <c r="F6" s="214" t="s">
        <v>11</v>
      </c>
      <c r="G6" s="215" t="s">
        <v>291</v>
      </c>
      <c r="H6" s="215" t="s">
        <v>10</v>
      </c>
      <c r="I6" s="215" t="s">
        <v>13</v>
      </c>
      <c r="J6" s="215" t="s">
        <v>292</v>
      </c>
      <c r="K6" s="215" t="s">
        <v>14</v>
      </c>
      <c r="L6" s="215" t="s">
        <v>293</v>
      </c>
    </row>
    <row r="7" spans="1:12" s="220" customFormat="1" ht="37.5" customHeight="1">
      <c r="A7" s="136" t="s">
        <v>294</v>
      </c>
      <c r="B7" s="217"/>
      <c r="C7" s="218"/>
      <c r="D7" s="36" t="s">
        <v>157</v>
      </c>
      <c r="E7" s="140" t="s">
        <v>158</v>
      </c>
      <c r="F7" s="141" t="s">
        <v>26</v>
      </c>
      <c r="G7" s="142" t="s">
        <v>159</v>
      </c>
      <c r="H7" s="140" t="s">
        <v>160</v>
      </c>
      <c r="I7" s="143" t="s">
        <v>161</v>
      </c>
      <c r="J7" s="144" t="s">
        <v>83</v>
      </c>
      <c r="K7" s="62" t="s">
        <v>162</v>
      </c>
      <c r="L7" s="219" t="s">
        <v>295</v>
      </c>
    </row>
    <row r="8" spans="1:12" s="220" customFormat="1" ht="37.5" customHeight="1">
      <c r="A8" s="136" t="s">
        <v>296</v>
      </c>
      <c r="B8" s="217"/>
      <c r="C8" s="218"/>
      <c r="D8" s="161" t="s">
        <v>249</v>
      </c>
      <c r="E8" s="162"/>
      <c r="F8" s="163" t="s">
        <v>26</v>
      </c>
      <c r="G8" s="164" t="s">
        <v>250</v>
      </c>
      <c r="H8" s="165" t="s">
        <v>251</v>
      </c>
      <c r="I8" s="166" t="s">
        <v>144</v>
      </c>
      <c r="J8" s="136" t="s">
        <v>144</v>
      </c>
      <c r="K8" s="115" t="s">
        <v>145</v>
      </c>
      <c r="L8" s="219" t="s">
        <v>295</v>
      </c>
    </row>
    <row r="9" spans="1:12" s="220" customFormat="1" ht="37.5" customHeight="1">
      <c r="A9" s="136" t="s">
        <v>297</v>
      </c>
      <c r="B9" s="217"/>
      <c r="C9" s="218"/>
      <c r="D9" s="36" t="s">
        <v>228</v>
      </c>
      <c r="E9" s="37"/>
      <c r="F9" s="38" t="s">
        <v>26</v>
      </c>
      <c r="G9" s="39" t="s">
        <v>53</v>
      </c>
      <c r="H9" s="40" t="s">
        <v>229</v>
      </c>
      <c r="I9" s="41" t="s">
        <v>55</v>
      </c>
      <c r="J9" s="41" t="s">
        <v>55</v>
      </c>
      <c r="K9" s="63" t="s">
        <v>56</v>
      </c>
      <c r="L9" s="219" t="s">
        <v>295</v>
      </c>
    </row>
    <row r="10" spans="1:12" s="220" customFormat="1" ht="37.5" customHeight="1">
      <c r="A10" s="136" t="s">
        <v>298</v>
      </c>
      <c r="B10" s="217"/>
      <c r="C10" s="218"/>
      <c r="D10" s="46" t="s">
        <v>106</v>
      </c>
      <c r="E10" s="47"/>
      <c r="F10" s="48" t="s">
        <v>26</v>
      </c>
      <c r="G10" s="49" t="s">
        <v>33</v>
      </c>
      <c r="H10" s="50" t="s">
        <v>34</v>
      </c>
      <c r="I10" s="51" t="s">
        <v>35</v>
      </c>
      <c r="J10" s="52" t="s">
        <v>36</v>
      </c>
      <c r="K10" s="53" t="s">
        <v>37</v>
      </c>
      <c r="L10" s="219" t="s">
        <v>295</v>
      </c>
    </row>
    <row r="11" spans="1:12" s="220" customFormat="1" ht="37.5" customHeight="1">
      <c r="A11" s="136" t="s">
        <v>299</v>
      </c>
      <c r="B11" s="217"/>
      <c r="C11" s="218"/>
      <c r="D11" s="54" t="s">
        <v>186</v>
      </c>
      <c r="E11" s="55"/>
      <c r="F11" s="42">
        <v>2</v>
      </c>
      <c r="G11" s="54" t="s">
        <v>187</v>
      </c>
      <c r="H11" s="56" t="s">
        <v>188</v>
      </c>
      <c r="I11" s="42" t="s">
        <v>189</v>
      </c>
      <c r="J11" s="57" t="s">
        <v>83</v>
      </c>
      <c r="K11" s="42" t="s">
        <v>6</v>
      </c>
      <c r="L11" s="219" t="s">
        <v>295</v>
      </c>
    </row>
    <row r="12" spans="1:12" s="220" customFormat="1" ht="37.5" customHeight="1">
      <c r="A12" s="136" t="s">
        <v>300</v>
      </c>
      <c r="B12" s="217"/>
      <c r="C12" s="218"/>
      <c r="D12" s="128" t="s">
        <v>260</v>
      </c>
      <c r="E12" s="129"/>
      <c r="F12" s="130" t="s">
        <v>26</v>
      </c>
      <c r="G12" s="184" t="s">
        <v>261</v>
      </c>
      <c r="H12" s="148" t="s">
        <v>262</v>
      </c>
      <c r="I12" s="185" t="s">
        <v>199</v>
      </c>
      <c r="J12" s="67" t="s">
        <v>137</v>
      </c>
      <c r="K12" s="68" t="s">
        <v>263</v>
      </c>
      <c r="L12" s="219" t="s">
        <v>295</v>
      </c>
    </row>
    <row r="13" spans="1:12" s="220" customFormat="1" ht="37.5" customHeight="1">
      <c r="A13" s="136" t="s">
        <v>301</v>
      </c>
      <c r="B13" s="217"/>
      <c r="C13" s="218"/>
      <c r="D13" s="36" t="s">
        <v>57</v>
      </c>
      <c r="E13" s="64"/>
      <c r="F13" s="65" t="s">
        <v>26</v>
      </c>
      <c r="G13" s="66" t="s">
        <v>58</v>
      </c>
      <c r="H13" s="40" t="s">
        <v>54</v>
      </c>
      <c r="I13" s="67" t="s">
        <v>59</v>
      </c>
      <c r="J13" s="67" t="s">
        <v>60</v>
      </c>
      <c r="K13" s="68" t="s">
        <v>61</v>
      </c>
      <c r="L13" s="219" t="s">
        <v>295</v>
      </c>
    </row>
    <row r="14" spans="1:12" s="220" customFormat="1" ht="37.5" customHeight="1">
      <c r="A14" s="136" t="s">
        <v>302</v>
      </c>
      <c r="B14" s="217"/>
      <c r="C14" s="218"/>
      <c r="D14" s="46" t="s">
        <v>244</v>
      </c>
      <c r="E14" s="47"/>
      <c r="F14" s="48" t="s">
        <v>26</v>
      </c>
      <c r="G14" s="49" t="s">
        <v>245</v>
      </c>
      <c r="H14" s="50" t="s">
        <v>246</v>
      </c>
      <c r="I14" s="51" t="s">
        <v>247</v>
      </c>
      <c r="J14" s="52" t="s">
        <v>248</v>
      </c>
      <c r="K14" s="53" t="s">
        <v>200</v>
      </c>
      <c r="L14" s="219" t="s">
        <v>295</v>
      </c>
    </row>
    <row r="15" spans="1:12" s="220" customFormat="1" ht="37.5" customHeight="1">
      <c r="A15" s="136" t="s">
        <v>303</v>
      </c>
      <c r="B15" s="217"/>
      <c r="C15" s="218"/>
      <c r="D15" s="36" t="s">
        <v>181</v>
      </c>
      <c r="E15" s="40"/>
      <c r="F15" s="104" t="s">
        <v>26</v>
      </c>
      <c r="G15" s="145" t="s">
        <v>182</v>
      </c>
      <c r="H15" s="56" t="s">
        <v>183</v>
      </c>
      <c r="I15" s="146" t="s">
        <v>184</v>
      </c>
      <c r="J15" s="147" t="s">
        <v>83</v>
      </c>
      <c r="K15" s="144" t="s">
        <v>185</v>
      </c>
      <c r="L15" s="219" t="s">
        <v>295</v>
      </c>
    </row>
    <row r="16" spans="1:12" s="220" customFormat="1" ht="37.5" customHeight="1">
      <c r="A16" s="136" t="s">
        <v>304</v>
      </c>
      <c r="B16" s="217"/>
      <c r="C16" s="218"/>
      <c r="D16" s="95" t="s">
        <v>72</v>
      </c>
      <c r="E16" s="64"/>
      <c r="F16" s="96" t="s">
        <v>26</v>
      </c>
      <c r="G16" s="97" t="s">
        <v>73</v>
      </c>
      <c r="H16" s="40" t="s">
        <v>54</v>
      </c>
      <c r="I16" s="99" t="s">
        <v>74</v>
      </c>
      <c r="J16" s="67" t="s">
        <v>75</v>
      </c>
      <c r="K16" s="62" t="s">
        <v>51</v>
      </c>
      <c r="L16" s="219" t="s">
        <v>295</v>
      </c>
    </row>
    <row r="17" spans="1:12" s="220" customFormat="1" ht="37.5" customHeight="1">
      <c r="A17" s="136" t="s">
        <v>305</v>
      </c>
      <c r="B17" s="217"/>
      <c r="C17" s="218"/>
      <c r="D17" s="36" t="s">
        <v>76</v>
      </c>
      <c r="E17" s="64"/>
      <c r="F17" s="65" t="s">
        <v>26</v>
      </c>
      <c r="G17" s="66" t="s">
        <v>77</v>
      </c>
      <c r="H17" s="100" t="s">
        <v>78</v>
      </c>
      <c r="I17" s="67" t="s">
        <v>60</v>
      </c>
      <c r="J17" s="67" t="s">
        <v>79</v>
      </c>
      <c r="K17" s="68" t="s">
        <v>61</v>
      </c>
      <c r="L17" s="219" t="s">
        <v>295</v>
      </c>
    </row>
    <row r="18" spans="1:12" s="220" customFormat="1" ht="37.5" customHeight="1">
      <c r="A18" s="136" t="s">
        <v>306</v>
      </c>
      <c r="B18" s="217"/>
      <c r="C18" s="218"/>
      <c r="D18" s="36" t="s">
        <v>76</v>
      </c>
      <c r="E18" s="64"/>
      <c r="F18" s="65" t="s">
        <v>26</v>
      </c>
      <c r="G18" s="66" t="s">
        <v>58</v>
      </c>
      <c r="H18" s="40" t="s">
        <v>54</v>
      </c>
      <c r="I18" s="67" t="s">
        <v>59</v>
      </c>
      <c r="J18" s="67" t="s">
        <v>60</v>
      </c>
      <c r="K18" s="68" t="s">
        <v>61</v>
      </c>
      <c r="L18" s="219" t="s">
        <v>295</v>
      </c>
    </row>
    <row r="19" spans="1:12" s="220" customFormat="1" ht="37.5" customHeight="1">
      <c r="A19" s="136" t="s">
        <v>307</v>
      </c>
      <c r="B19" s="217"/>
      <c r="C19" s="218"/>
      <c r="D19" s="151" t="s">
        <v>211</v>
      </c>
      <c r="E19" s="103"/>
      <c r="F19" s="90" t="s">
        <v>26</v>
      </c>
      <c r="G19" s="97" t="s">
        <v>212</v>
      </c>
      <c r="H19" s="105" t="s">
        <v>54</v>
      </c>
      <c r="I19" s="51" t="s">
        <v>82</v>
      </c>
      <c r="J19" s="96" t="s">
        <v>99</v>
      </c>
      <c r="K19" s="50" t="s">
        <v>84</v>
      </c>
      <c r="L19" s="219" t="s">
        <v>295</v>
      </c>
    </row>
    <row r="20" spans="1:12" s="220" customFormat="1" ht="37.5" customHeight="1">
      <c r="A20" s="136" t="s">
        <v>308</v>
      </c>
      <c r="B20" s="217"/>
      <c r="C20" s="218"/>
      <c r="D20" s="36" t="s">
        <v>141</v>
      </c>
      <c r="E20" s="132"/>
      <c r="F20" s="90" t="s">
        <v>26</v>
      </c>
      <c r="G20" s="133" t="s">
        <v>142</v>
      </c>
      <c r="H20" s="134" t="s">
        <v>143</v>
      </c>
      <c r="I20" s="135" t="s">
        <v>144</v>
      </c>
      <c r="J20" s="136" t="s">
        <v>144</v>
      </c>
      <c r="K20" s="115" t="s">
        <v>145</v>
      </c>
      <c r="L20" s="219" t="s">
        <v>295</v>
      </c>
    </row>
    <row r="21" spans="1:12" s="220" customFormat="1" ht="37.5" customHeight="1">
      <c r="A21" s="136" t="s">
        <v>309</v>
      </c>
      <c r="B21" s="217"/>
      <c r="C21" s="218"/>
      <c r="D21" s="36" t="s">
        <v>96</v>
      </c>
      <c r="E21" s="37"/>
      <c r="F21" s="38" t="s">
        <v>26</v>
      </c>
      <c r="G21" s="66" t="s">
        <v>97</v>
      </c>
      <c r="H21" s="100" t="s">
        <v>98</v>
      </c>
      <c r="I21" s="67" t="s">
        <v>82</v>
      </c>
      <c r="J21" s="67" t="s">
        <v>99</v>
      </c>
      <c r="K21" s="68" t="s">
        <v>84</v>
      </c>
      <c r="L21" s="219" t="s">
        <v>295</v>
      </c>
    </row>
    <row r="22" spans="1:12" s="220" customFormat="1" ht="37.5" customHeight="1">
      <c r="A22" s="136" t="s">
        <v>310</v>
      </c>
      <c r="B22" s="217"/>
      <c r="C22" s="218"/>
      <c r="D22" s="36" t="s">
        <v>214</v>
      </c>
      <c r="E22" s="37"/>
      <c r="F22" s="38" t="s">
        <v>26</v>
      </c>
      <c r="G22" s="39" t="s">
        <v>27</v>
      </c>
      <c r="H22" s="40" t="s">
        <v>28</v>
      </c>
      <c r="I22" s="41" t="s">
        <v>29</v>
      </c>
      <c r="J22" s="41" t="s">
        <v>30</v>
      </c>
      <c r="K22" s="63" t="s">
        <v>31</v>
      </c>
      <c r="L22" s="219" t="s">
        <v>295</v>
      </c>
    </row>
    <row r="23" spans="1:12" s="220" customFormat="1" ht="37.5" customHeight="1">
      <c r="A23" s="136" t="s">
        <v>311</v>
      </c>
      <c r="B23" s="217"/>
      <c r="C23" s="218"/>
      <c r="D23" s="36" t="s">
        <v>139</v>
      </c>
      <c r="E23" s="37"/>
      <c r="F23" s="38" t="s">
        <v>26</v>
      </c>
      <c r="G23" s="39" t="s">
        <v>53</v>
      </c>
      <c r="H23" s="40" t="s">
        <v>54</v>
      </c>
      <c r="I23" s="41" t="s">
        <v>55</v>
      </c>
      <c r="J23" s="41" t="s">
        <v>55</v>
      </c>
      <c r="K23" s="63" t="s">
        <v>56</v>
      </c>
      <c r="L23" s="219" t="s">
        <v>295</v>
      </c>
    </row>
    <row r="24" spans="1:12" s="220" customFormat="1" ht="37.5" customHeight="1">
      <c r="A24" s="136" t="s">
        <v>312</v>
      </c>
      <c r="B24" s="217"/>
      <c r="C24" s="218"/>
      <c r="D24" s="128" t="s">
        <v>132</v>
      </c>
      <c r="E24" s="129" t="s">
        <v>133</v>
      </c>
      <c r="F24" s="130" t="s">
        <v>128</v>
      </c>
      <c r="G24" s="131" t="s">
        <v>134</v>
      </c>
      <c r="H24" s="56" t="s">
        <v>135</v>
      </c>
      <c r="I24" s="42" t="s">
        <v>136</v>
      </c>
      <c r="J24" s="67" t="s">
        <v>137</v>
      </c>
      <c r="K24" s="68" t="s">
        <v>138</v>
      </c>
      <c r="L24" s="219" t="s">
        <v>295</v>
      </c>
    </row>
    <row r="25" spans="1:12" s="220" customFormat="1" ht="37.5" customHeight="1">
      <c r="A25" s="136" t="s">
        <v>313</v>
      </c>
      <c r="B25" s="217"/>
      <c r="C25" s="218"/>
      <c r="D25" s="133" t="s">
        <v>279</v>
      </c>
      <c r="E25" s="37" t="s">
        <v>235</v>
      </c>
      <c r="F25" s="96" t="s">
        <v>91</v>
      </c>
      <c r="G25" s="91" t="s">
        <v>236</v>
      </c>
      <c r="H25" s="92" t="s">
        <v>237</v>
      </c>
      <c r="I25" s="159" t="s">
        <v>238</v>
      </c>
      <c r="J25" s="160" t="s">
        <v>137</v>
      </c>
      <c r="K25" s="115" t="s">
        <v>200</v>
      </c>
      <c r="L25" s="219" t="s">
        <v>295</v>
      </c>
    </row>
    <row r="26" spans="1:12" s="220" customFormat="1" ht="37.5" customHeight="1">
      <c r="A26" s="136" t="s">
        <v>314</v>
      </c>
      <c r="B26" s="217"/>
      <c r="C26" s="218"/>
      <c r="D26" s="196" t="s">
        <v>280</v>
      </c>
      <c r="E26" s="197" t="s">
        <v>235</v>
      </c>
      <c r="F26" s="130" t="s">
        <v>91</v>
      </c>
      <c r="G26" s="123" t="s">
        <v>281</v>
      </c>
      <c r="H26" s="198" t="s">
        <v>282</v>
      </c>
      <c r="I26" s="199" t="s">
        <v>283</v>
      </c>
      <c r="J26" s="199" t="s">
        <v>137</v>
      </c>
      <c r="K26" s="63" t="s">
        <v>284</v>
      </c>
      <c r="L26" s="219" t="s">
        <v>295</v>
      </c>
    </row>
    <row r="27" spans="1:12" s="220" customFormat="1" ht="37.5" customHeight="1">
      <c r="A27" s="136" t="s">
        <v>315</v>
      </c>
      <c r="B27" s="217"/>
      <c r="C27" s="218"/>
      <c r="D27" s="36" t="s">
        <v>218</v>
      </c>
      <c r="E27" s="132"/>
      <c r="F27" s="90" t="s">
        <v>128</v>
      </c>
      <c r="G27" s="39" t="s">
        <v>219</v>
      </c>
      <c r="H27" s="140" t="s">
        <v>220</v>
      </c>
      <c r="I27" s="63" t="s">
        <v>221</v>
      </c>
      <c r="J27" s="63" t="s">
        <v>170</v>
      </c>
      <c r="K27" s="62" t="s">
        <v>103</v>
      </c>
      <c r="L27" s="219" t="s">
        <v>295</v>
      </c>
    </row>
    <row r="28" spans="1:12" s="220" customFormat="1" ht="37.5" customHeight="1">
      <c r="A28" s="136" t="s">
        <v>316</v>
      </c>
      <c r="B28" s="217"/>
      <c r="C28" s="218"/>
      <c r="D28" s="54" t="s">
        <v>38</v>
      </c>
      <c r="E28" s="55"/>
      <c r="F28" s="42" t="s">
        <v>26</v>
      </c>
      <c r="G28" s="54" t="s">
        <v>39</v>
      </c>
      <c r="H28" s="56" t="s">
        <v>40</v>
      </c>
      <c r="I28" s="42" t="s">
        <v>41</v>
      </c>
      <c r="J28" s="57" t="s">
        <v>30</v>
      </c>
      <c r="K28" s="42" t="s">
        <v>31</v>
      </c>
      <c r="L28" s="219" t="s">
        <v>295</v>
      </c>
    </row>
    <row r="29" spans="1:12" s="220" customFormat="1" ht="37.5" customHeight="1">
      <c r="A29" s="136" t="s">
        <v>317</v>
      </c>
      <c r="B29" s="217"/>
      <c r="C29" s="218"/>
      <c r="D29" s="36" t="s">
        <v>190</v>
      </c>
      <c r="E29" s="103"/>
      <c r="F29" s="104" t="s">
        <v>26</v>
      </c>
      <c r="G29" s="97" t="s">
        <v>191</v>
      </c>
      <c r="H29" s="148" t="s">
        <v>192</v>
      </c>
      <c r="I29" s="67" t="s">
        <v>193</v>
      </c>
      <c r="J29" s="67" t="s">
        <v>137</v>
      </c>
      <c r="K29" s="68" t="s">
        <v>138</v>
      </c>
      <c r="L29" s="219" t="s">
        <v>295</v>
      </c>
    </row>
    <row r="30" spans="1:12" s="220" customFormat="1" ht="37.5" customHeight="1">
      <c r="A30" s="136" t="s">
        <v>318</v>
      </c>
      <c r="B30" s="217"/>
      <c r="C30" s="218"/>
      <c r="D30" s="186" t="s">
        <v>264</v>
      </c>
      <c r="E30" s="187" t="s">
        <v>265</v>
      </c>
      <c r="F30" s="187" t="s">
        <v>26</v>
      </c>
      <c r="G30" s="188" t="s">
        <v>266</v>
      </c>
      <c r="H30" s="189" t="s">
        <v>267</v>
      </c>
      <c r="I30" s="190" t="s">
        <v>268</v>
      </c>
      <c r="J30" s="190" t="s">
        <v>50</v>
      </c>
      <c r="K30" s="191" t="s">
        <v>51</v>
      </c>
      <c r="L30" s="219" t="s">
        <v>295</v>
      </c>
    </row>
    <row r="31" spans="1:12" s="220" customFormat="1" ht="37.5" customHeight="1">
      <c r="A31" s="136" t="s">
        <v>319</v>
      </c>
      <c r="B31" s="217"/>
      <c r="C31" s="218"/>
      <c r="D31" s="186" t="s">
        <v>264</v>
      </c>
      <c r="E31" s="187" t="s">
        <v>265</v>
      </c>
      <c r="F31" s="187" t="s">
        <v>26</v>
      </c>
      <c r="G31" s="188" t="s">
        <v>274</v>
      </c>
      <c r="H31" s="189" t="s">
        <v>275</v>
      </c>
      <c r="I31" s="190" t="s">
        <v>268</v>
      </c>
      <c r="J31" s="190" t="s">
        <v>50</v>
      </c>
      <c r="K31" s="191" t="s">
        <v>51</v>
      </c>
      <c r="L31" s="219" t="s">
        <v>295</v>
      </c>
    </row>
    <row r="32" spans="1:12" s="220" customFormat="1" ht="37.5" customHeight="1">
      <c r="A32" s="136" t="s">
        <v>320</v>
      </c>
      <c r="B32" s="217"/>
      <c r="C32" s="218"/>
      <c r="D32" s="58" t="s">
        <v>201</v>
      </c>
      <c r="E32" s="59"/>
      <c r="F32" s="61" t="s">
        <v>26</v>
      </c>
      <c r="G32" s="58" t="s">
        <v>202</v>
      </c>
      <c r="H32" s="60" t="s">
        <v>203</v>
      </c>
      <c r="I32" s="61" t="s">
        <v>204</v>
      </c>
      <c r="J32" s="61" t="s">
        <v>205</v>
      </c>
      <c r="K32" s="62" t="s">
        <v>51</v>
      </c>
      <c r="L32" s="219" t="s">
        <v>295</v>
      </c>
    </row>
    <row r="33" spans="1:12" s="220" customFormat="1" ht="36.75" customHeight="1">
      <c r="A33" s="136" t="s">
        <v>321</v>
      </c>
      <c r="B33" s="217"/>
      <c r="C33" s="218"/>
      <c r="D33" s="36" t="s">
        <v>256</v>
      </c>
      <c r="E33" s="40"/>
      <c r="F33" s="104" t="s">
        <v>26</v>
      </c>
      <c r="G33" s="167" t="s">
        <v>257</v>
      </c>
      <c r="H33" s="168" t="s">
        <v>258</v>
      </c>
      <c r="I33" s="51" t="s">
        <v>259</v>
      </c>
      <c r="J33" s="67" t="s">
        <v>248</v>
      </c>
      <c r="K33" s="53" t="s">
        <v>200</v>
      </c>
      <c r="L33" s="219" t="s">
        <v>295</v>
      </c>
    </row>
    <row r="34" spans="1:12" s="220" customFormat="1" ht="37.5" customHeight="1">
      <c r="A34" s="136" t="s">
        <v>322</v>
      </c>
      <c r="B34" s="217"/>
      <c r="C34" s="218"/>
      <c r="D34" s="36" t="s">
        <v>271</v>
      </c>
      <c r="E34" s="132" t="s">
        <v>272</v>
      </c>
      <c r="F34" s="90" t="s">
        <v>26</v>
      </c>
      <c r="G34" s="192" t="s">
        <v>207</v>
      </c>
      <c r="H34" s="159" t="s">
        <v>208</v>
      </c>
      <c r="I34" s="96" t="s">
        <v>209</v>
      </c>
      <c r="J34" s="52" t="s">
        <v>205</v>
      </c>
      <c r="K34" s="193" t="s">
        <v>103</v>
      </c>
      <c r="L34" s="219" t="s">
        <v>295</v>
      </c>
    </row>
    <row r="35" spans="1:12" s="220" customFormat="1" ht="37.5" customHeight="1">
      <c r="A35" s="136" t="s">
        <v>323</v>
      </c>
      <c r="B35" s="217"/>
      <c r="C35" s="218"/>
      <c r="D35" s="95" t="s">
        <v>148</v>
      </c>
      <c r="E35" s="64"/>
      <c r="F35" s="102" t="s">
        <v>26</v>
      </c>
      <c r="G35" s="97" t="s">
        <v>149</v>
      </c>
      <c r="H35" s="98" t="s">
        <v>54</v>
      </c>
      <c r="I35" s="99" t="s">
        <v>74</v>
      </c>
      <c r="J35" s="67" t="s">
        <v>150</v>
      </c>
      <c r="K35" s="62" t="s">
        <v>51</v>
      </c>
      <c r="L35" s="219" t="s">
        <v>295</v>
      </c>
    </row>
    <row r="36" spans="1:12" s="220" customFormat="1" ht="37.5" customHeight="1">
      <c r="A36" s="136" t="s">
        <v>324</v>
      </c>
      <c r="B36" s="217"/>
      <c r="C36" s="218"/>
      <c r="D36" s="89" t="s">
        <v>67</v>
      </c>
      <c r="E36" s="37"/>
      <c r="F36" s="90" t="s">
        <v>26</v>
      </c>
      <c r="G36" s="91" t="s">
        <v>68</v>
      </c>
      <c r="H36" s="92"/>
      <c r="I36" s="93" t="s">
        <v>69</v>
      </c>
      <c r="J36" s="94" t="s">
        <v>70</v>
      </c>
      <c r="K36" s="62" t="s">
        <v>325</v>
      </c>
      <c r="L36" s="219" t="s">
        <v>295</v>
      </c>
    </row>
    <row r="37" spans="1:12" s="220" customFormat="1" ht="37.5" customHeight="1">
      <c r="A37" s="136" t="s">
        <v>326</v>
      </c>
      <c r="B37" s="217"/>
      <c r="C37" s="218"/>
      <c r="D37" s="36" t="s">
        <v>167</v>
      </c>
      <c r="E37" s="132"/>
      <c r="F37" s="90">
        <v>2</v>
      </c>
      <c r="G37" s="39" t="s">
        <v>269</v>
      </c>
      <c r="H37" s="140" t="s">
        <v>270</v>
      </c>
      <c r="I37" s="63" t="s">
        <v>170</v>
      </c>
      <c r="J37" s="63" t="s">
        <v>171</v>
      </c>
      <c r="K37" s="62" t="s">
        <v>103</v>
      </c>
      <c r="L37" s="219" t="s">
        <v>295</v>
      </c>
    </row>
    <row r="38" spans="1:12" s="220" customFormat="1" ht="37.5" customHeight="1">
      <c r="A38" s="136" t="s">
        <v>327</v>
      </c>
      <c r="B38" s="217"/>
      <c r="C38" s="218"/>
      <c r="D38" s="36" t="s">
        <v>167</v>
      </c>
      <c r="E38" s="132"/>
      <c r="F38" s="90">
        <v>2</v>
      </c>
      <c r="G38" s="39" t="s">
        <v>168</v>
      </c>
      <c r="H38" s="140" t="s">
        <v>169</v>
      </c>
      <c r="I38" s="63" t="s">
        <v>170</v>
      </c>
      <c r="J38" s="63" t="s">
        <v>171</v>
      </c>
      <c r="K38" s="62" t="s">
        <v>103</v>
      </c>
      <c r="L38" s="219" t="s">
        <v>295</v>
      </c>
    </row>
    <row r="39" spans="1:12" s="220" customFormat="1" ht="37.5" customHeight="1">
      <c r="A39" s="136" t="s">
        <v>328</v>
      </c>
      <c r="B39" s="217"/>
      <c r="C39" s="218"/>
      <c r="D39" s="106" t="s">
        <v>104</v>
      </c>
      <c r="E39" s="107"/>
      <c r="F39" s="102" t="s">
        <v>26</v>
      </c>
      <c r="G39" s="108" t="s">
        <v>101</v>
      </c>
      <c r="H39" s="221"/>
      <c r="I39" s="109" t="s">
        <v>102</v>
      </c>
      <c r="J39" s="110" t="s">
        <v>105</v>
      </c>
      <c r="K39" s="111" t="s">
        <v>103</v>
      </c>
      <c r="L39" s="219" t="s">
        <v>295</v>
      </c>
    </row>
    <row r="40" spans="1:12" s="220" customFormat="1" ht="37.5" customHeight="1">
      <c r="A40" s="136" t="s">
        <v>329</v>
      </c>
      <c r="B40" s="217"/>
      <c r="C40" s="218"/>
      <c r="D40" s="133" t="s">
        <v>234</v>
      </c>
      <c r="E40" s="37" t="s">
        <v>235</v>
      </c>
      <c r="F40" s="96" t="s">
        <v>91</v>
      </c>
      <c r="G40" s="91" t="s">
        <v>236</v>
      </c>
      <c r="H40" s="92" t="s">
        <v>237</v>
      </c>
      <c r="I40" s="159" t="s">
        <v>238</v>
      </c>
      <c r="J40" s="160" t="s">
        <v>199</v>
      </c>
      <c r="K40" s="115" t="s">
        <v>200</v>
      </c>
      <c r="L40" s="219" t="s">
        <v>295</v>
      </c>
    </row>
    <row r="41" spans="1:12" s="220" customFormat="1" ht="37.5" customHeight="1">
      <c r="A41" s="136" t="s">
        <v>330</v>
      </c>
      <c r="B41" s="217"/>
      <c r="C41" s="218"/>
      <c r="D41" s="54" t="s">
        <v>80</v>
      </c>
      <c r="E41" s="55"/>
      <c r="F41" s="42" t="s">
        <v>26</v>
      </c>
      <c r="G41" s="54" t="s">
        <v>81</v>
      </c>
      <c r="H41" s="56" t="s">
        <v>54</v>
      </c>
      <c r="I41" s="42" t="s">
        <v>82</v>
      </c>
      <c r="J41" s="57" t="s">
        <v>83</v>
      </c>
      <c r="K41" s="101" t="s">
        <v>84</v>
      </c>
      <c r="L41" s="219" t="s">
        <v>295</v>
      </c>
    </row>
    <row r="42" spans="1:12" s="220" customFormat="1" ht="37.5" customHeight="1">
      <c r="A42" s="136" t="s">
        <v>331</v>
      </c>
      <c r="B42" s="217"/>
      <c r="C42" s="218"/>
      <c r="D42" s="54" t="s">
        <v>194</v>
      </c>
      <c r="E42" s="55"/>
      <c r="F42" s="42" t="s">
        <v>26</v>
      </c>
      <c r="G42" s="54" t="s">
        <v>39</v>
      </c>
      <c r="H42" s="56" t="s">
        <v>40</v>
      </c>
      <c r="I42" s="42" t="s">
        <v>41</v>
      </c>
      <c r="J42" s="57" t="s">
        <v>161</v>
      </c>
      <c r="K42" s="42" t="s">
        <v>6</v>
      </c>
      <c r="L42" s="219" t="s">
        <v>295</v>
      </c>
    </row>
    <row r="43" spans="1:12" s="220" customFormat="1" ht="37.5" customHeight="1">
      <c r="A43" s="136" t="s">
        <v>332</v>
      </c>
      <c r="B43" s="217"/>
      <c r="C43" s="218"/>
      <c r="D43" s="36" t="s">
        <v>111</v>
      </c>
      <c r="E43" s="37"/>
      <c r="F43" s="38" t="s">
        <v>26</v>
      </c>
      <c r="G43" s="39" t="s">
        <v>112</v>
      </c>
      <c r="H43" s="40"/>
      <c r="I43" s="41" t="s">
        <v>55</v>
      </c>
      <c r="J43" s="41" t="s">
        <v>55</v>
      </c>
      <c r="K43" s="63" t="s">
        <v>56</v>
      </c>
      <c r="L43" s="219" t="s">
        <v>295</v>
      </c>
    </row>
    <row r="44" spans="1:12" s="220" customFormat="1" ht="37.5" customHeight="1">
      <c r="A44" s="136" t="s">
        <v>333</v>
      </c>
      <c r="B44" s="217"/>
      <c r="C44" s="218"/>
      <c r="D44" s="46" t="s">
        <v>127</v>
      </c>
      <c r="E44" s="47"/>
      <c r="F44" s="48" t="s">
        <v>128</v>
      </c>
      <c r="G44" s="123" t="s">
        <v>129</v>
      </c>
      <c r="H44" s="124" t="s">
        <v>130</v>
      </c>
      <c r="I44" s="125" t="s">
        <v>110</v>
      </c>
      <c r="J44" s="125" t="s">
        <v>131</v>
      </c>
      <c r="K44" s="53" t="s">
        <v>6</v>
      </c>
      <c r="L44" s="219" t="s">
        <v>295</v>
      </c>
    </row>
    <row r="45" spans="1:12" s="220" customFormat="1" ht="37.5" customHeight="1">
      <c r="A45" s="136" t="s">
        <v>334</v>
      </c>
      <c r="B45" s="217"/>
      <c r="C45" s="218"/>
      <c r="D45" s="46" t="s">
        <v>107</v>
      </c>
      <c r="E45" s="47"/>
      <c r="F45" s="48" t="s">
        <v>26</v>
      </c>
      <c r="G45" s="49" t="s">
        <v>108</v>
      </c>
      <c r="H45" s="50" t="s">
        <v>109</v>
      </c>
      <c r="I45" s="51" t="s">
        <v>110</v>
      </c>
      <c r="J45" s="52" t="s">
        <v>83</v>
      </c>
      <c r="K45" s="53" t="s">
        <v>6</v>
      </c>
      <c r="L45" s="219" t="s">
        <v>295</v>
      </c>
    </row>
    <row r="46" spans="1:12" s="220" customFormat="1" ht="37.5" customHeight="1">
      <c r="A46" s="136" t="s">
        <v>335</v>
      </c>
      <c r="B46" s="217"/>
      <c r="C46" s="218"/>
      <c r="D46" s="46" t="s">
        <v>195</v>
      </c>
      <c r="E46" s="47"/>
      <c r="F46" s="48" t="s">
        <v>26</v>
      </c>
      <c r="G46" s="123" t="s">
        <v>196</v>
      </c>
      <c r="H46" s="124" t="s">
        <v>197</v>
      </c>
      <c r="I46" s="125" t="s">
        <v>198</v>
      </c>
      <c r="J46" s="125" t="s">
        <v>199</v>
      </c>
      <c r="K46" s="115" t="s">
        <v>200</v>
      </c>
      <c r="L46" s="219" t="s">
        <v>295</v>
      </c>
    </row>
    <row r="47" spans="1:12" s="220" customFormat="1" ht="37.5" customHeight="1">
      <c r="A47" s="136" t="s">
        <v>336</v>
      </c>
      <c r="B47" s="217"/>
      <c r="C47" s="218"/>
      <c r="D47" s="58" t="s">
        <v>42</v>
      </c>
      <c r="E47" s="59"/>
      <c r="F47" s="38" t="s">
        <v>26</v>
      </c>
      <c r="G47" s="58" t="s">
        <v>43</v>
      </c>
      <c r="H47" s="60" t="s">
        <v>44</v>
      </c>
      <c r="I47" s="61" t="s">
        <v>45</v>
      </c>
      <c r="J47" s="61" t="s">
        <v>30</v>
      </c>
      <c r="K47" s="42" t="s">
        <v>31</v>
      </c>
      <c r="L47" s="219" t="s">
        <v>295</v>
      </c>
    </row>
    <row r="48" spans="1:12" s="220" customFormat="1" ht="37.5" customHeight="1">
      <c r="A48" s="136" t="s">
        <v>337</v>
      </c>
      <c r="B48" s="217"/>
      <c r="C48" s="218"/>
      <c r="D48" s="46" t="s">
        <v>172</v>
      </c>
      <c r="E48" s="47" t="s">
        <v>173</v>
      </c>
      <c r="F48" s="48" t="s">
        <v>26</v>
      </c>
      <c r="G48" s="49" t="s">
        <v>174</v>
      </c>
      <c r="H48" s="50" t="s">
        <v>175</v>
      </c>
      <c r="I48" s="51" t="s">
        <v>176</v>
      </c>
      <c r="J48" s="52" t="s">
        <v>177</v>
      </c>
      <c r="K48" s="53" t="s">
        <v>178</v>
      </c>
      <c r="L48" s="219" t="s">
        <v>295</v>
      </c>
    </row>
    <row r="49" spans="1:12" s="220" customFormat="1" ht="37.5" customHeight="1">
      <c r="A49" s="136" t="s">
        <v>338</v>
      </c>
      <c r="B49" s="217"/>
      <c r="C49" s="218"/>
      <c r="D49" s="46" t="s">
        <v>32</v>
      </c>
      <c r="E49" s="47"/>
      <c r="F49" s="48" t="s">
        <v>26</v>
      </c>
      <c r="G49" s="49" t="s">
        <v>33</v>
      </c>
      <c r="H49" s="50" t="s">
        <v>34</v>
      </c>
      <c r="I49" s="51" t="s">
        <v>35</v>
      </c>
      <c r="J49" s="52" t="s">
        <v>36</v>
      </c>
      <c r="K49" s="53" t="s">
        <v>37</v>
      </c>
      <c r="L49" s="219" t="s">
        <v>295</v>
      </c>
    </row>
    <row r="50" spans="1:12" s="220" customFormat="1" ht="37.5" customHeight="1">
      <c r="A50" s="136" t="s">
        <v>339</v>
      </c>
      <c r="B50" s="217"/>
      <c r="C50" s="218"/>
      <c r="D50" s="95" t="s">
        <v>252</v>
      </c>
      <c r="E50" s="64"/>
      <c r="F50" s="96" t="s">
        <v>26</v>
      </c>
      <c r="G50" s="97" t="s">
        <v>253</v>
      </c>
      <c r="H50" s="98" t="s">
        <v>254</v>
      </c>
      <c r="I50" s="99" t="s">
        <v>255</v>
      </c>
      <c r="J50" s="67" t="s">
        <v>137</v>
      </c>
      <c r="K50" s="53" t="s">
        <v>200</v>
      </c>
      <c r="L50" s="219" t="s">
        <v>295</v>
      </c>
    </row>
    <row r="51" spans="1:12" s="220" customFormat="1" ht="37.5" customHeight="1">
      <c r="A51" s="136" t="s">
        <v>340</v>
      </c>
      <c r="B51" s="217"/>
      <c r="C51" s="218"/>
      <c r="D51" s="89" t="s">
        <v>223</v>
      </c>
      <c r="E51" s="37" t="s">
        <v>224</v>
      </c>
      <c r="F51" s="48" t="s">
        <v>26</v>
      </c>
      <c r="G51" s="91" t="s">
        <v>225</v>
      </c>
      <c r="H51" s="92" t="s">
        <v>226</v>
      </c>
      <c r="I51" s="93" t="s">
        <v>227</v>
      </c>
      <c r="J51" s="94" t="s">
        <v>199</v>
      </c>
      <c r="K51" s="115" t="s">
        <v>200</v>
      </c>
      <c r="L51" s="219" t="s">
        <v>295</v>
      </c>
    </row>
    <row r="52" spans="1:12" s="220" customFormat="1" ht="37.5" customHeight="1">
      <c r="A52" s="136" t="s">
        <v>341</v>
      </c>
      <c r="B52" s="217"/>
      <c r="C52" s="218"/>
      <c r="D52" s="89" t="s">
        <v>86</v>
      </c>
      <c r="E52" s="37"/>
      <c r="F52" s="90" t="s">
        <v>26</v>
      </c>
      <c r="G52" s="91" t="s">
        <v>87</v>
      </c>
      <c r="H52" s="92" t="s">
        <v>88</v>
      </c>
      <c r="I52" s="93" t="s">
        <v>69</v>
      </c>
      <c r="J52" s="94" t="s">
        <v>70</v>
      </c>
      <c r="K52" s="62" t="s">
        <v>325</v>
      </c>
      <c r="L52" s="219" t="s">
        <v>295</v>
      </c>
    </row>
    <row r="53" spans="1:12" s="220" customFormat="1" ht="37.5" customHeight="1">
      <c r="A53" s="136" t="s">
        <v>342</v>
      </c>
      <c r="B53" s="217"/>
      <c r="C53" s="218"/>
      <c r="D53" s="36" t="s">
        <v>151</v>
      </c>
      <c r="E53" s="37"/>
      <c r="F53" s="38" t="s">
        <v>26</v>
      </c>
      <c r="G53" s="137" t="s">
        <v>152</v>
      </c>
      <c r="H53" s="138" t="s">
        <v>153</v>
      </c>
      <c r="I53" s="139" t="s">
        <v>154</v>
      </c>
      <c r="J53" s="139" t="s">
        <v>155</v>
      </c>
      <c r="K53" s="139" t="s">
        <v>156</v>
      </c>
      <c r="L53" s="219" t="s">
        <v>295</v>
      </c>
    </row>
    <row r="54" spans="1:20" s="220" customFormat="1" ht="37.5" customHeight="1">
      <c r="A54" s="136" t="s">
        <v>343</v>
      </c>
      <c r="B54" s="217"/>
      <c r="C54" s="218"/>
      <c r="D54" s="36" t="s">
        <v>215</v>
      </c>
      <c r="E54" s="37"/>
      <c r="F54" s="38" t="s">
        <v>26</v>
      </c>
      <c r="G54" s="137" t="s">
        <v>152</v>
      </c>
      <c r="H54" s="138" t="s">
        <v>153</v>
      </c>
      <c r="I54" s="139" t="s">
        <v>154</v>
      </c>
      <c r="J54" s="139" t="s">
        <v>155</v>
      </c>
      <c r="K54" s="139" t="s">
        <v>216</v>
      </c>
      <c r="L54" s="219" t="s">
        <v>295</v>
      </c>
      <c r="M54" s="222"/>
      <c r="N54" s="222"/>
      <c r="O54" s="222"/>
      <c r="P54" s="222"/>
      <c r="Q54" s="222"/>
      <c r="R54" s="222"/>
      <c r="S54" s="222"/>
      <c r="T54" s="222"/>
    </row>
    <row r="55" spans="1:20" s="220" customFormat="1" ht="37.5" customHeight="1">
      <c r="A55" s="136" t="s">
        <v>344</v>
      </c>
      <c r="B55" s="217"/>
      <c r="C55" s="218"/>
      <c r="D55" s="36" t="s">
        <v>46</v>
      </c>
      <c r="E55" s="37"/>
      <c r="F55" s="38" t="s">
        <v>26</v>
      </c>
      <c r="G55" s="39" t="s">
        <v>47</v>
      </c>
      <c r="H55" s="40" t="s">
        <v>48</v>
      </c>
      <c r="I55" s="41" t="s">
        <v>49</v>
      </c>
      <c r="J55" s="41" t="s">
        <v>50</v>
      </c>
      <c r="K55" s="62" t="s">
        <v>51</v>
      </c>
      <c r="L55" s="219" t="s">
        <v>295</v>
      </c>
      <c r="M55" s="222"/>
      <c r="N55" s="222"/>
      <c r="O55" s="222"/>
      <c r="P55" s="222"/>
      <c r="Q55" s="222"/>
      <c r="R55" s="222"/>
      <c r="S55" s="222"/>
      <c r="T55" s="222"/>
    </row>
    <row r="56" spans="1:20" s="220" customFormat="1" ht="37.5" customHeight="1">
      <c r="A56" s="136" t="s">
        <v>345</v>
      </c>
      <c r="B56" s="217"/>
      <c r="C56" s="218"/>
      <c r="D56" s="95" t="s">
        <v>85</v>
      </c>
      <c r="E56" s="64"/>
      <c r="F56" s="102" t="s">
        <v>26</v>
      </c>
      <c r="G56" s="97" t="s">
        <v>73</v>
      </c>
      <c r="H56" s="98" t="s">
        <v>54</v>
      </c>
      <c r="I56" s="99" t="s">
        <v>74</v>
      </c>
      <c r="J56" s="67" t="s">
        <v>75</v>
      </c>
      <c r="K56" s="62" t="s">
        <v>51</v>
      </c>
      <c r="L56" s="219" t="s">
        <v>295</v>
      </c>
      <c r="M56" s="222"/>
      <c r="N56" s="222"/>
      <c r="O56" s="222"/>
      <c r="P56" s="222"/>
      <c r="Q56" s="222"/>
      <c r="R56" s="222"/>
      <c r="S56" s="222"/>
      <c r="T56" s="222"/>
    </row>
    <row r="57" spans="1:20" s="220" customFormat="1" ht="37.5" customHeight="1">
      <c r="A57" s="136" t="s">
        <v>346</v>
      </c>
      <c r="B57" s="217"/>
      <c r="C57" s="218"/>
      <c r="D57" s="95" t="s">
        <v>163</v>
      </c>
      <c r="E57" s="64"/>
      <c r="F57" s="96" t="s">
        <v>26</v>
      </c>
      <c r="G57" s="97" t="s">
        <v>164</v>
      </c>
      <c r="H57" s="98" t="s">
        <v>54</v>
      </c>
      <c r="I57" s="99" t="s">
        <v>165</v>
      </c>
      <c r="J57" s="67" t="s">
        <v>166</v>
      </c>
      <c r="K57" s="62" t="s">
        <v>162</v>
      </c>
      <c r="L57" s="219" t="s">
        <v>295</v>
      </c>
      <c r="M57" s="222"/>
      <c r="N57" s="222"/>
      <c r="O57" s="222"/>
      <c r="P57" s="222"/>
      <c r="Q57" s="222"/>
      <c r="R57" s="222"/>
      <c r="S57" s="222"/>
      <c r="T57" s="222"/>
    </row>
    <row r="58" spans="1:20" s="220" customFormat="1" ht="37.5" customHeight="1">
      <c r="A58" s="136" t="s">
        <v>347</v>
      </c>
      <c r="B58" s="217"/>
      <c r="C58" s="218"/>
      <c r="D58" s="36" t="s">
        <v>89</v>
      </c>
      <c r="E58" s="103" t="s">
        <v>90</v>
      </c>
      <c r="F58" s="104" t="s">
        <v>91</v>
      </c>
      <c r="G58" s="97" t="s">
        <v>92</v>
      </c>
      <c r="H58" s="105" t="s">
        <v>93</v>
      </c>
      <c r="I58" s="51" t="s">
        <v>94</v>
      </c>
      <c r="J58" s="96" t="s">
        <v>83</v>
      </c>
      <c r="K58" s="50" t="s">
        <v>95</v>
      </c>
      <c r="L58" s="219" t="s">
        <v>295</v>
      </c>
      <c r="M58" s="222"/>
      <c r="N58" s="222"/>
      <c r="O58" s="222"/>
      <c r="P58" s="222"/>
      <c r="Q58" s="222"/>
      <c r="R58" s="222"/>
      <c r="S58" s="222"/>
      <c r="T58" s="222"/>
    </row>
    <row r="59" spans="1:20" s="220" customFormat="1" ht="37.5" customHeight="1">
      <c r="A59" s="136" t="s">
        <v>348</v>
      </c>
      <c r="B59" s="217"/>
      <c r="C59" s="218"/>
      <c r="D59" s="36" t="s">
        <v>206</v>
      </c>
      <c r="E59" s="132"/>
      <c r="F59" s="90" t="s">
        <v>26</v>
      </c>
      <c r="G59" s="39" t="s">
        <v>207</v>
      </c>
      <c r="H59" s="149" t="s">
        <v>208</v>
      </c>
      <c r="I59" s="41" t="s">
        <v>209</v>
      </c>
      <c r="J59" s="63" t="s">
        <v>205</v>
      </c>
      <c r="K59" s="150" t="s">
        <v>210</v>
      </c>
      <c r="L59" s="219" t="s">
        <v>295</v>
      </c>
      <c r="M59" s="222"/>
      <c r="N59" s="222"/>
      <c r="O59" s="222"/>
      <c r="P59" s="222"/>
      <c r="Q59" s="222"/>
      <c r="R59" s="222"/>
      <c r="S59" s="222"/>
      <c r="T59" s="222"/>
    </row>
    <row r="60" spans="1:20" s="220" customFormat="1" ht="37.5" customHeight="1">
      <c r="A60" s="136" t="s">
        <v>349</v>
      </c>
      <c r="B60" s="217"/>
      <c r="C60" s="218"/>
      <c r="D60" s="36" t="s">
        <v>52</v>
      </c>
      <c r="E60" s="37"/>
      <c r="F60" s="38" t="s">
        <v>26</v>
      </c>
      <c r="G60" s="39" t="s">
        <v>53</v>
      </c>
      <c r="H60" s="40" t="s">
        <v>54</v>
      </c>
      <c r="I60" s="41" t="s">
        <v>55</v>
      </c>
      <c r="J60" s="41" t="s">
        <v>55</v>
      </c>
      <c r="K60" s="63" t="s">
        <v>56</v>
      </c>
      <c r="L60" s="219" t="s">
        <v>295</v>
      </c>
      <c r="M60" s="222"/>
      <c r="N60" s="222"/>
      <c r="O60" s="222"/>
      <c r="P60" s="222"/>
      <c r="Q60" s="222"/>
      <c r="R60" s="222"/>
      <c r="S60" s="222"/>
      <c r="T60" s="222"/>
    </row>
    <row r="61" spans="1:20" s="220" customFormat="1" ht="37.5" customHeight="1">
      <c r="A61" s="136" t="s">
        <v>350</v>
      </c>
      <c r="B61" s="217"/>
      <c r="C61" s="218"/>
      <c r="D61" s="106" t="s">
        <v>100</v>
      </c>
      <c r="E61" s="107"/>
      <c r="F61" s="102" t="s">
        <v>26</v>
      </c>
      <c r="G61" s="108" t="s">
        <v>101</v>
      </c>
      <c r="H61" s="40" t="s">
        <v>54</v>
      </c>
      <c r="I61" s="109" t="s">
        <v>102</v>
      </c>
      <c r="J61" s="110" t="s">
        <v>83</v>
      </c>
      <c r="K61" s="111" t="s">
        <v>103</v>
      </c>
      <c r="L61" s="219" t="s">
        <v>295</v>
      </c>
      <c r="M61" s="222"/>
      <c r="N61" s="222"/>
      <c r="O61" s="222"/>
      <c r="P61" s="222"/>
      <c r="Q61" s="222"/>
      <c r="R61" s="222"/>
      <c r="S61" s="222"/>
      <c r="T61" s="222"/>
    </row>
    <row r="62" spans="1:20" s="220" customFormat="1" ht="37.5" customHeight="1">
      <c r="A62" s="136" t="s">
        <v>351</v>
      </c>
      <c r="B62" s="217"/>
      <c r="C62" s="218"/>
      <c r="D62" s="36" t="s">
        <v>239</v>
      </c>
      <c r="E62" s="37"/>
      <c r="F62" s="38">
        <v>1</v>
      </c>
      <c r="G62" s="39" t="s">
        <v>240</v>
      </c>
      <c r="H62" s="40" t="s">
        <v>241</v>
      </c>
      <c r="I62" s="41" t="s">
        <v>242</v>
      </c>
      <c r="J62" s="41" t="s">
        <v>155</v>
      </c>
      <c r="K62" s="144" t="s">
        <v>243</v>
      </c>
      <c r="L62" s="219" t="s">
        <v>295</v>
      </c>
      <c r="M62" s="222"/>
      <c r="N62" s="222"/>
      <c r="O62" s="222"/>
      <c r="P62" s="222"/>
      <c r="Q62" s="222"/>
      <c r="R62" s="222"/>
      <c r="S62" s="222"/>
      <c r="T62" s="222"/>
    </row>
    <row r="63" spans="1:20" s="220" customFormat="1" ht="37.5" customHeight="1">
      <c r="A63" s="136" t="s">
        <v>352</v>
      </c>
      <c r="B63" s="217"/>
      <c r="C63" s="218"/>
      <c r="D63" s="36" t="s">
        <v>25</v>
      </c>
      <c r="E63" s="37"/>
      <c r="F63" s="38" t="s">
        <v>26</v>
      </c>
      <c r="G63" s="39" t="s">
        <v>27</v>
      </c>
      <c r="H63" s="40" t="s">
        <v>28</v>
      </c>
      <c r="I63" s="41" t="s">
        <v>29</v>
      </c>
      <c r="J63" s="41" t="s">
        <v>30</v>
      </c>
      <c r="K63" s="42" t="s">
        <v>31</v>
      </c>
      <c r="L63" s="219" t="s">
        <v>295</v>
      </c>
      <c r="M63" s="222"/>
      <c r="N63" s="222"/>
      <c r="O63" s="222"/>
      <c r="P63" s="222"/>
      <c r="Q63" s="222"/>
      <c r="R63" s="222"/>
      <c r="S63" s="222"/>
      <c r="T63" s="222"/>
    </row>
    <row r="64" ht="29.25" customHeight="1"/>
    <row r="65" spans="4:12" ht="19.5" customHeight="1">
      <c r="D65" s="223" t="s">
        <v>62</v>
      </c>
      <c r="E65" s="224"/>
      <c r="F65" s="225"/>
      <c r="G65" s="225"/>
      <c r="H65" s="225"/>
      <c r="I65" s="226"/>
      <c r="J65" s="226" t="s">
        <v>63</v>
      </c>
      <c r="K65" s="227"/>
      <c r="L65" s="225"/>
    </row>
    <row r="66" spans="4:12" ht="24" customHeight="1">
      <c r="D66" s="223"/>
      <c r="E66" s="224"/>
      <c r="F66" s="225"/>
      <c r="G66" s="225"/>
      <c r="H66" s="225"/>
      <c r="I66" s="226"/>
      <c r="J66" s="226"/>
      <c r="K66" s="227"/>
      <c r="L66" s="225"/>
    </row>
    <row r="67" spans="4:12" ht="18.75" customHeight="1">
      <c r="D67" s="223" t="s">
        <v>64</v>
      </c>
      <c r="E67" s="224"/>
      <c r="F67" s="228"/>
      <c r="G67" s="228"/>
      <c r="H67" s="228"/>
      <c r="I67" s="229"/>
      <c r="J67" s="226" t="s">
        <v>65</v>
      </c>
      <c r="K67" s="227"/>
      <c r="L67" s="228"/>
    </row>
    <row r="68" spans="4:12" ht="14.25" customHeight="1">
      <c r="D68" s="230"/>
      <c r="E68" s="231"/>
      <c r="F68" s="232"/>
      <c r="G68" s="232"/>
      <c r="H68" s="232"/>
      <c r="I68" s="233"/>
      <c r="J68" s="233"/>
      <c r="K68" s="234"/>
      <c r="L68" s="235"/>
    </row>
    <row r="69" spans="4:12" ht="19.5" customHeight="1">
      <c r="D69" s="223" t="s">
        <v>353</v>
      </c>
      <c r="E69" s="224"/>
      <c r="F69" s="228"/>
      <c r="G69" s="228"/>
      <c r="H69" s="228"/>
      <c r="I69" s="229"/>
      <c r="J69" s="226" t="s">
        <v>354</v>
      </c>
      <c r="K69" s="227"/>
      <c r="L69" s="228"/>
    </row>
  </sheetData>
  <sheetProtection selectLockedCells="1" selectUnlockedCells="1"/>
  <mergeCells count="4">
    <mergeCell ref="A1:L1"/>
    <mergeCell ref="A2:L2"/>
    <mergeCell ref="A3:L3"/>
    <mergeCell ref="A4:L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51" zoomScaleNormal="51" zoomScalePageLayoutView="0" workbookViewId="0" topLeftCell="A1">
      <selection activeCell="D66" sqref="D66"/>
    </sheetView>
  </sheetViews>
  <sheetFormatPr defaultColWidth="9.140625" defaultRowHeight="12.75"/>
  <cols>
    <col min="1" max="1" width="28.7109375" style="0" customWidth="1"/>
    <col min="2" max="2" width="21.8515625" style="0" customWidth="1"/>
    <col min="3" max="3" width="17.28125" style="0" customWidth="1"/>
    <col min="4" max="4" width="24.57421875" style="0" customWidth="1"/>
    <col min="5" max="5" width="12.00390625" style="0" customWidth="1"/>
  </cols>
  <sheetData>
    <row r="1" spans="1:10" ht="40.5" customHeight="1">
      <c r="A1" s="273" t="s">
        <v>0</v>
      </c>
      <c r="B1" s="273"/>
      <c r="C1" s="273"/>
      <c r="D1" s="273"/>
      <c r="E1" s="273"/>
      <c r="F1" s="237"/>
      <c r="G1" s="237"/>
      <c r="H1" s="237"/>
      <c r="I1" s="237"/>
      <c r="J1" s="237"/>
    </row>
    <row r="2" spans="1:10" ht="20.25" customHeight="1">
      <c r="A2" s="236"/>
      <c r="B2" s="236"/>
      <c r="C2" s="236"/>
      <c r="D2" s="236"/>
      <c r="E2" s="236"/>
      <c r="F2" s="237"/>
      <c r="G2" s="237"/>
      <c r="H2" s="237"/>
      <c r="I2" s="237"/>
      <c r="J2" s="237"/>
    </row>
    <row r="3" spans="1:10" ht="18">
      <c r="A3" s="238" t="s">
        <v>355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31.5" customHeight="1">
      <c r="A4" s="240" t="s">
        <v>356</v>
      </c>
      <c r="B4" s="239"/>
      <c r="C4" s="239"/>
      <c r="D4" s="241" t="s">
        <v>357</v>
      </c>
      <c r="E4" s="242"/>
      <c r="F4" s="239"/>
      <c r="G4" s="239"/>
      <c r="H4" s="239"/>
      <c r="I4" s="239"/>
      <c r="J4" s="239"/>
    </row>
    <row r="5" spans="1:10" ht="14.25">
      <c r="A5" s="243" t="s">
        <v>358</v>
      </c>
      <c r="B5" s="243" t="s">
        <v>359</v>
      </c>
      <c r="C5" s="243" t="s">
        <v>360</v>
      </c>
      <c r="D5" s="243" t="s">
        <v>361</v>
      </c>
      <c r="E5" s="243" t="s">
        <v>362</v>
      </c>
      <c r="F5" s="239"/>
      <c r="G5" s="239"/>
      <c r="H5" s="239"/>
      <c r="I5" s="239"/>
      <c r="J5" s="239"/>
    </row>
    <row r="6" spans="1:10" ht="20.25" customHeight="1">
      <c r="A6" s="244" t="s">
        <v>62</v>
      </c>
      <c r="B6" s="244" t="s">
        <v>363</v>
      </c>
      <c r="C6" s="244" t="s">
        <v>364</v>
      </c>
      <c r="D6" s="244" t="s">
        <v>365</v>
      </c>
      <c r="E6" s="245"/>
      <c r="F6" s="239"/>
      <c r="G6" s="239"/>
      <c r="H6" s="239"/>
      <c r="I6" s="239"/>
      <c r="J6" s="239"/>
    </row>
    <row r="7" spans="1:10" ht="20.25" customHeight="1">
      <c r="A7" s="244" t="s">
        <v>366</v>
      </c>
      <c r="B7" s="244" t="s">
        <v>122</v>
      </c>
      <c r="C7" s="244" t="s">
        <v>367</v>
      </c>
      <c r="D7" s="244" t="s">
        <v>368</v>
      </c>
      <c r="E7" s="245"/>
      <c r="F7" s="246"/>
      <c r="G7" s="246"/>
      <c r="H7" s="246"/>
      <c r="I7" s="246"/>
      <c r="J7" s="246"/>
    </row>
    <row r="8" spans="1:10" ht="20.25" customHeight="1">
      <c r="A8" s="244" t="s">
        <v>369</v>
      </c>
      <c r="B8" s="244" t="s">
        <v>370</v>
      </c>
      <c r="C8" s="244" t="s">
        <v>364</v>
      </c>
      <c r="D8" s="244" t="s">
        <v>365</v>
      </c>
      <c r="E8" s="245"/>
      <c r="F8" s="246"/>
      <c r="G8" s="246"/>
      <c r="H8" s="246"/>
      <c r="I8" s="246"/>
      <c r="J8" s="246"/>
    </row>
    <row r="9" spans="1:10" ht="20.25" customHeight="1">
      <c r="A9" s="244" t="s">
        <v>371</v>
      </c>
      <c r="B9" s="244"/>
      <c r="C9" s="244"/>
      <c r="D9" s="244"/>
      <c r="E9" s="245"/>
      <c r="F9" s="246"/>
      <c r="G9" s="246"/>
      <c r="H9" s="246"/>
      <c r="I9" s="246"/>
      <c r="J9" s="246"/>
    </row>
    <row r="10" spans="1:10" ht="20.25" customHeight="1">
      <c r="A10" s="244" t="s">
        <v>371</v>
      </c>
      <c r="B10" s="244"/>
      <c r="C10" s="244"/>
      <c r="D10" s="244"/>
      <c r="E10" s="245"/>
      <c r="F10" s="246"/>
      <c r="G10" s="246"/>
      <c r="H10" s="246"/>
      <c r="I10" s="246"/>
      <c r="J10" s="246"/>
    </row>
    <row r="11" spans="1:10" ht="20.25" customHeight="1">
      <c r="A11" s="244" t="s">
        <v>372</v>
      </c>
      <c r="B11" s="244" t="s">
        <v>373</v>
      </c>
      <c r="C11" s="244" t="s">
        <v>367</v>
      </c>
      <c r="D11" s="244" t="s">
        <v>365</v>
      </c>
      <c r="E11" s="245"/>
      <c r="F11" s="239"/>
      <c r="G11" s="239"/>
      <c r="H11" s="239"/>
      <c r="I11" s="239"/>
      <c r="J11" s="239"/>
    </row>
    <row r="12" spans="1:10" ht="20.25" customHeight="1">
      <c r="A12" s="244" t="s">
        <v>374</v>
      </c>
      <c r="B12" s="244" t="s">
        <v>375</v>
      </c>
      <c r="C12" s="244" t="s">
        <v>376</v>
      </c>
      <c r="D12" s="244" t="s">
        <v>365</v>
      </c>
      <c r="E12" s="245"/>
      <c r="F12" s="239"/>
      <c r="G12" s="239"/>
      <c r="H12" s="239"/>
      <c r="I12" s="239"/>
      <c r="J12" s="239"/>
    </row>
    <row r="13" spans="1:10" ht="20.25" customHeight="1">
      <c r="A13" s="244" t="s">
        <v>377</v>
      </c>
      <c r="B13" s="244" t="s">
        <v>155</v>
      </c>
      <c r="C13" s="244" t="s">
        <v>378</v>
      </c>
      <c r="D13" s="244" t="s">
        <v>368</v>
      </c>
      <c r="E13" s="245"/>
      <c r="F13" s="247"/>
      <c r="G13" s="247"/>
      <c r="H13" s="247"/>
      <c r="I13" s="247"/>
      <c r="J13" s="247"/>
    </row>
    <row r="14" spans="1:10" ht="20.25" customHeight="1">
      <c r="A14" s="244" t="s">
        <v>379</v>
      </c>
      <c r="B14" s="244" t="s">
        <v>154</v>
      </c>
      <c r="C14" s="244"/>
      <c r="D14" s="244" t="s">
        <v>368</v>
      </c>
      <c r="E14" s="244"/>
      <c r="F14" s="239"/>
      <c r="G14" s="239"/>
      <c r="H14" s="239"/>
      <c r="I14" s="239"/>
      <c r="J14" s="239"/>
    </row>
    <row r="15" spans="1:10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</row>
    <row r="16" spans="1:10" ht="12.75">
      <c r="A16" s="240"/>
      <c r="B16" s="248"/>
      <c r="C16" s="240"/>
      <c r="D16" s="240"/>
      <c r="E16" s="240"/>
      <c r="F16" s="240"/>
      <c r="G16" s="240"/>
      <c r="H16" s="249"/>
      <c r="I16" s="240"/>
      <c r="J16" s="239"/>
    </row>
    <row r="17" spans="1:10" ht="12.75">
      <c r="A17" s="250" t="s">
        <v>62</v>
      </c>
      <c r="B17" s="250"/>
      <c r="C17" s="251" t="s">
        <v>380</v>
      </c>
      <c r="D17" s="250"/>
      <c r="E17" s="252"/>
      <c r="G17" s="240"/>
      <c r="H17" s="249"/>
      <c r="I17" s="240"/>
      <c r="J17" s="239"/>
    </row>
    <row r="18" spans="1:10" ht="12.75">
      <c r="A18" s="250"/>
      <c r="B18" s="250"/>
      <c r="C18" s="251"/>
      <c r="D18" s="250"/>
      <c r="E18" s="252"/>
      <c r="G18" s="240"/>
      <c r="H18" s="249"/>
      <c r="I18" s="240"/>
      <c r="J18" s="239"/>
    </row>
    <row r="19" spans="1:10" ht="12.75">
      <c r="A19" s="250"/>
      <c r="B19" s="250"/>
      <c r="C19" s="251"/>
      <c r="D19" s="250"/>
      <c r="E19" s="252"/>
      <c r="G19" s="240"/>
      <c r="H19" s="249"/>
      <c r="I19" s="253"/>
      <c r="J19" s="239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31"/>
  <sheetViews>
    <sheetView zoomScale="51" zoomScaleNormal="51" zoomScalePageLayoutView="0" workbookViewId="0" topLeftCell="A2">
      <selection activeCell="F25" sqref="F25"/>
    </sheetView>
  </sheetViews>
  <sheetFormatPr defaultColWidth="11.57421875" defaultRowHeight="12.75"/>
  <cols>
    <col min="1" max="1" width="4.8515625" style="1" customWidth="1"/>
    <col min="2" max="2" width="19.140625" style="1" customWidth="1"/>
    <col min="3" max="3" width="0" style="1" hidden="1" customWidth="1"/>
    <col min="4" max="4" width="4.8515625" style="1" customWidth="1"/>
    <col min="5" max="5" width="30.421875" style="1" customWidth="1"/>
    <col min="6" max="6" width="8.57421875" style="2" customWidth="1"/>
    <col min="7" max="7" width="20.57421875" style="1" customWidth="1"/>
    <col min="8" max="8" width="17.00390625" style="1" customWidth="1"/>
    <col min="9" max="9" width="23.421875" style="1" customWidth="1"/>
    <col min="10" max="10" width="6.7109375" style="3" customWidth="1"/>
    <col min="11" max="11" width="9.8515625" style="4" customWidth="1"/>
    <col min="12" max="12" width="3.7109375" style="1" customWidth="1"/>
    <col min="13" max="13" width="6.8515625" style="3" customWidth="1"/>
    <col min="14" max="14" width="9.8515625" style="4" customWidth="1"/>
    <col min="15" max="15" width="3.7109375" style="1" customWidth="1"/>
    <col min="16" max="16" width="6.8515625" style="3" customWidth="1"/>
    <col min="17" max="17" width="9.57421875" style="4" customWidth="1"/>
    <col min="18" max="18" width="3.7109375" style="1" customWidth="1"/>
    <col min="19" max="20" width="4.8515625" style="1" customWidth="1"/>
    <col min="21" max="21" width="6.7109375" style="1" customWidth="1"/>
    <col min="22" max="22" width="7.421875" style="5" customWidth="1"/>
    <col min="23" max="23" width="9.7109375" style="4" customWidth="1"/>
    <col min="24" max="254" width="9.140625" style="1" customWidth="1"/>
  </cols>
  <sheetData>
    <row r="1" spans="1:23" s="12" customFormat="1" ht="7.5" customHeight="1" hidden="1">
      <c r="A1" s="6"/>
      <c r="B1" s="6"/>
      <c r="C1" s="6"/>
      <c r="D1" s="6"/>
      <c r="E1" s="6"/>
      <c r="F1" s="7"/>
      <c r="G1" s="6"/>
      <c r="H1" s="6"/>
      <c r="I1" s="6"/>
      <c r="J1" s="8"/>
      <c r="K1" s="9"/>
      <c r="L1" s="10"/>
      <c r="M1" s="11"/>
      <c r="N1" s="9"/>
      <c r="O1" s="10"/>
      <c r="P1" s="11"/>
      <c r="Q1" s="9"/>
      <c r="R1" s="10"/>
      <c r="V1" s="13"/>
      <c r="W1" s="14"/>
    </row>
    <row r="2" spans="1:23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pans="1:23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23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23" s="15" customFormat="1" ht="24.75" customHeight="1">
      <c r="A5" s="257" t="s">
        <v>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</row>
    <row r="6" spans="1:24" s="15" customFormat="1" ht="24.75" customHeight="1">
      <c r="A6" s="257" t="s">
        <v>66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4" ht="18.75" customHeight="1">
      <c r="A7" s="258" t="s">
        <v>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22" s="20" customFormat="1" ht="15" customHeight="1">
      <c r="A8" s="16"/>
      <c r="B8" s="17"/>
      <c r="C8" s="17"/>
      <c r="D8" s="17"/>
      <c r="E8" s="18"/>
      <c r="F8" s="18"/>
      <c r="G8" s="259"/>
      <c r="H8" s="259"/>
      <c r="I8" s="259"/>
      <c r="J8" s="19"/>
      <c r="V8" s="21"/>
    </row>
    <row r="9" spans="1:26" s="15" customFormat="1" ht="12.75">
      <c r="A9" s="22" t="s">
        <v>6</v>
      </c>
      <c r="B9" s="23"/>
      <c r="C9" s="23"/>
      <c r="D9" s="23"/>
      <c r="E9" s="23"/>
      <c r="F9" s="24"/>
      <c r="G9" s="23"/>
      <c r="H9" s="23"/>
      <c r="I9" s="25"/>
      <c r="J9" s="26"/>
      <c r="U9" s="22"/>
      <c r="V9" s="27"/>
      <c r="W9" s="28" t="s">
        <v>7</v>
      </c>
      <c r="Z9" s="22"/>
    </row>
    <row r="10" spans="1:23" s="31" customFormat="1" ht="19.5" customHeight="1">
      <c r="A10" s="260" t="s">
        <v>8</v>
      </c>
      <c r="B10" s="261" t="s">
        <v>9</v>
      </c>
      <c r="C10" s="261" t="s">
        <v>10</v>
      </c>
      <c r="D10" s="260" t="s">
        <v>11</v>
      </c>
      <c r="E10" s="261" t="s">
        <v>12</v>
      </c>
      <c r="F10" s="262" t="s">
        <v>10</v>
      </c>
      <c r="G10" s="261" t="s">
        <v>13</v>
      </c>
      <c r="H10" s="261"/>
      <c r="I10" s="261" t="s">
        <v>14</v>
      </c>
      <c r="J10" s="263" t="s">
        <v>15</v>
      </c>
      <c r="K10" s="263"/>
      <c r="L10" s="263"/>
      <c r="M10" s="263" t="s">
        <v>16</v>
      </c>
      <c r="N10" s="263"/>
      <c r="O10" s="263"/>
      <c r="P10" s="263" t="s">
        <v>17</v>
      </c>
      <c r="Q10" s="263"/>
      <c r="R10" s="263"/>
      <c r="S10" s="264" t="s">
        <v>18</v>
      </c>
      <c r="T10" s="265" t="s">
        <v>19</v>
      </c>
      <c r="U10" s="260" t="s">
        <v>20</v>
      </c>
      <c r="V10" s="266" t="s">
        <v>21</v>
      </c>
      <c r="W10" s="267" t="s">
        <v>22</v>
      </c>
    </row>
    <row r="11" spans="1:23" s="31" customFormat="1" ht="39.75" customHeight="1">
      <c r="A11" s="260"/>
      <c r="B11" s="261"/>
      <c r="C11" s="261"/>
      <c r="D11" s="260"/>
      <c r="E11" s="261"/>
      <c r="F11" s="262"/>
      <c r="G11" s="261"/>
      <c r="H11" s="261"/>
      <c r="I11" s="261"/>
      <c r="J11" s="32" t="s">
        <v>23</v>
      </c>
      <c r="K11" s="33" t="s">
        <v>24</v>
      </c>
      <c r="L11" s="34" t="s">
        <v>8</v>
      </c>
      <c r="M11" s="32" t="s">
        <v>23</v>
      </c>
      <c r="N11" s="33" t="s">
        <v>24</v>
      </c>
      <c r="O11" s="34" t="s">
        <v>8</v>
      </c>
      <c r="P11" s="32" t="s">
        <v>23</v>
      </c>
      <c r="Q11" s="33" t="s">
        <v>24</v>
      </c>
      <c r="R11" s="34" t="s">
        <v>8</v>
      </c>
      <c r="S11" s="264"/>
      <c r="T11" s="265"/>
      <c r="U11" s="260"/>
      <c r="V11" s="266"/>
      <c r="W11" s="267"/>
    </row>
    <row r="12" spans="1:23" s="31" customFormat="1" ht="39.75" customHeight="1">
      <c r="A12" s="35">
        <v>1</v>
      </c>
      <c r="B12" s="89" t="s">
        <v>67</v>
      </c>
      <c r="C12" s="37"/>
      <c r="D12" s="90" t="s">
        <v>26</v>
      </c>
      <c r="E12" s="91" t="s">
        <v>68</v>
      </c>
      <c r="F12" s="92"/>
      <c r="G12" s="93" t="s">
        <v>69</v>
      </c>
      <c r="H12" s="94" t="s">
        <v>70</v>
      </c>
      <c r="I12" s="62" t="s">
        <v>71</v>
      </c>
      <c r="J12" s="43">
        <v>115</v>
      </c>
      <c r="K12" s="44">
        <f aca="true" t="shared" si="0" ref="K12:K25">J12/1.7</f>
        <v>67.6470588235294</v>
      </c>
      <c r="L12" s="45">
        <f aca="true" t="shared" si="1" ref="L12:L25">RANK(K12,K$12:K$25,0)</f>
        <v>1</v>
      </c>
      <c r="M12" s="43">
        <v>117</v>
      </c>
      <c r="N12" s="44">
        <f aca="true" t="shared" si="2" ref="N12:N25">M12/1.7</f>
        <v>68.8235294117647</v>
      </c>
      <c r="O12" s="45">
        <f aca="true" t="shared" si="3" ref="O12:O25">RANK(N12,N$12:N$25,0)</f>
        <v>1</v>
      </c>
      <c r="P12" s="43">
        <v>116</v>
      </c>
      <c r="Q12" s="44">
        <f aca="true" t="shared" si="4" ref="Q12:Q25">P12/1.7</f>
        <v>68.23529411764706</v>
      </c>
      <c r="R12" s="45">
        <f aca="true" t="shared" si="5" ref="R12:R25">RANK(Q12,Q$12:Q$25,0)</f>
        <v>2</v>
      </c>
      <c r="S12" s="45"/>
      <c r="T12" s="45"/>
      <c r="U12" s="43">
        <f aca="true" t="shared" si="6" ref="U12:U25">J12+M12+P12</f>
        <v>348</v>
      </c>
      <c r="V12" s="43"/>
      <c r="W12" s="44">
        <f aca="true" t="shared" si="7" ref="W12:W25">ROUND(SUM(K12,N12,Q12)/3,3)-IF($S12=1,0.5,IF($S12=2,1.5,0))</f>
        <v>68.235</v>
      </c>
    </row>
    <row r="13" spans="1:23" s="31" customFormat="1" ht="39.75" customHeight="1">
      <c r="A13" s="35">
        <v>2</v>
      </c>
      <c r="B13" s="95" t="s">
        <v>72</v>
      </c>
      <c r="C13" s="64"/>
      <c r="D13" s="96" t="s">
        <v>26</v>
      </c>
      <c r="E13" s="97" t="s">
        <v>73</v>
      </c>
      <c r="F13" s="98"/>
      <c r="G13" s="99" t="s">
        <v>74</v>
      </c>
      <c r="H13" s="67" t="s">
        <v>75</v>
      </c>
      <c r="I13" s="62" t="s">
        <v>51</v>
      </c>
      <c r="J13" s="43">
        <v>113.5</v>
      </c>
      <c r="K13" s="44">
        <f t="shared" si="0"/>
        <v>66.76470588235293</v>
      </c>
      <c r="L13" s="45">
        <f t="shared" si="1"/>
        <v>4</v>
      </c>
      <c r="M13" s="43">
        <v>116.5</v>
      </c>
      <c r="N13" s="44">
        <f t="shared" si="2"/>
        <v>68.52941176470587</v>
      </c>
      <c r="O13" s="45">
        <f t="shared" si="3"/>
        <v>2</v>
      </c>
      <c r="P13" s="43">
        <v>117.5</v>
      </c>
      <c r="Q13" s="44">
        <f t="shared" si="4"/>
        <v>69.11764705882352</v>
      </c>
      <c r="R13" s="45">
        <f t="shared" si="5"/>
        <v>1</v>
      </c>
      <c r="S13" s="45"/>
      <c r="T13" s="45"/>
      <c r="U13" s="43">
        <f t="shared" si="6"/>
        <v>347.5</v>
      </c>
      <c r="V13" s="43"/>
      <c r="W13" s="44">
        <f t="shared" si="7"/>
        <v>68.137</v>
      </c>
    </row>
    <row r="14" spans="1:23" s="31" customFormat="1" ht="39.75" customHeight="1">
      <c r="A14" s="35">
        <v>3</v>
      </c>
      <c r="B14" s="36" t="s">
        <v>76</v>
      </c>
      <c r="C14" s="64"/>
      <c r="D14" s="65" t="s">
        <v>26</v>
      </c>
      <c r="E14" s="66" t="s">
        <v>77</v>
      </c>
      <c r="F14" s="100" t="s">
        <v>78</v>
      </c>
      <c r="G14" s="67" t="s">
        <v>60</v>
      </c>
      <c r="H14" s="67" t="s">
        <v>79</v>
      </c>
      <c r="I14" s="68" t="s">
        <v>61</v>
      </c>
      <c r="J14" s="43">
        <v>114.5</v>
      </c>
      <c r="K14" s="44">
        <f t="shared" si="0"/>
        <v>67.35294117647058</v>
      </c>
      <c r="L14" s="45">
        <f t="shared" si="1"/>
        <v>2</v>
      </c>
      <c r="M14" s="43">
        <v>114</v>
      </c>
      <c r="N14" s="44">
        <f t="shared" si="2"/>
        <v>67.05882352941175</v>
      </c>
      <c r="O14" s="45">
        <f t="shared" si="3"/>
        <v>4</v>
      </c>
      <c r="P14" s="43">
        <v>113</v>
      </c>
      <c r="Q14" s="44">
        <f t="shared" si="4"/>
        <v>66.47058823529412</v>
      </c>
      <c r="R14" s="45">
        <f t="shared" si="5"/>
        <v>5</v>
      </c>
      <c r="S14" s="45"/>
      <c r="T14" s="45"/>
      <c r="U14" s="43">
        <f t="shared" si="6"/>
        <v>341.5</v>
      </c>
      <c r="V14" s="43"/>
      <c r="W14" s="44">
        <f t="shared" si="7"/>
        <v>66.961</v>
      </c>
    </row>
    <row r="15" spans="1:23" s="31" customFormat="1" ht="39.75" customHeight="1">
      <c r="A15" s="35">
        <v>4</v>
      </c>
      <c r="B15" s="54" t="s">
        <v>80</v>
      </c>
      <c r="C15" s="55"/>
      <c r="D15" s="42" t="s">
        <v>26</v>
      </c>
      <c r="E15" s="54" t="s">
        <v>81</v>
      </c>
      <c r="F15" s="56" t="s">
        <v>54</v>
      </c>
      <c r="G15" s="42" t="s">
        <v>82</v>
      </c>
      <c r="H15" s="57" t="s">
        <v>83</v>
      </c>
      <c r="I15" s="101" t="s">
        <v>84</v>
      </c>
      <c r="J15" s="43">
        <v>111.5</v>
      </c>
      <c r="K15" s="44">
        <f t="shared" si="0"/>
        <v>65.58823529411764</v>
      </c>
      <c r="L15" s="45">
        <f t="shared" si="1"/>
        <v>8</v>
      </c>
      <c r="M15" s="43">
        <v>113</v>
      </c>
      <c r="N15" s="44">
        <f t="shared" si="2"/>
        <v>66.47058823529412</v>
      </c>
      <c r="O15" s="45">
        <f t="shared" si="3"/>
        <v>5</v>
      </c>
      <c r="P15" s="43">
        <v>116</v>
      </c>
      <c r="Q15" s="44">
        <f t="shared" si="4"/>
        <v>68.23529411764706</v>
      </c>
      <c r="R15" s="45">
        <f t="shared" si="5"/>
        <v>2</v>
      </c>
      <c r="S15" s="45"/>
      <c r="T15" s="45"/>
      <c r="U15" s="43">
        <f t="shared" si="6"/>
        <v>340.5</v>
      </c>
      <c r="V15" s="43"/>
      <c r="W15" s="44">
        <f t="shared" si="7"/>
        <v>66.765</v>
      </c>
    </row>
    <row r="16" spans="1:23" s="31" customFormat="1" ht="39.75" customHeight="1">
      <c r="A16" s="35">
        <v>5</v>
      </c>
      <c r="B16" s="95" t="s">
        <v>85</v>
      </c>
      <c r="C16" s="64"/>
      <c r="D16" s="102" t="s">
        <v>26</v>
      </c>
      <c r="E16" s="97" t="s">
        <v>73</v>
      </c>
      <c r="F16" s="98" t="s">
        <v>54</v>
      </c>
      <c r="G16" s="99" t="s">
        <v>74</v>
      </c>
      <c r="H16" s="67" t="s">
        <v>75</v>
      </c>
      <c r="I16" s="62" t="s">
        <v>51</v>
      </c>
      <c r="J16" s="43">
        <v>114</v>
      </c>
      <c r="K16" s="44">
        <f t="shared" si="0"/>
        <v>67.05882352941175</v>
      </c>
      <c r="L16" s="45">
        <f t="shared" si="1"/>
        <v>3</v>
      </c>
      <c r="M16" s="43">
        <v>116.5</v>
      </c>
      <c r="N16" s="44">
        <f t="shared" si="2"/>
        <v>68.52941176470587</v>
      </c>
      <c r="O16" s="45">
        <f t="shared" si="3"/>
        <v>2</v>
      </c>
      <c r="P16" s="43">
        <v>109.5</v>
      </c>
      <c r="Q16" s="44">
        <f t="shared" si="4"/>
        <v>64.41176470588235</v>
      </c>
      <c r="R16" s="45">
        <f t="shared" si="5"/>
        <v>7</v>
      </c>
      <c r="S16" s="45"/>
      <c r="T16" s="45"/>
      <c r="U16" s="43">
        <f t="shared" si="6"/>
        <v>340</v>
      </c>
      <c r="V16" s="43"/>
      <c r="W16" s="44">
        <f t="shared" si="7"/>
        <v>66.667</v>
      </c>
    </row>
    <row r="17" spans="1:23" s="31" customFormat="1" ht="39.75" customHeight="1">
      <c r="A17" s="35">
        <v>6</v>
      </c>
      <c r="B17" s="89" t="s">
        <v>86</v>
      </c>
      <c r="C17" s="37"/>
      <c r="D17" s="90" t="s">
        <v>26</v>
      </c>
      <c r="E17" s="91" t="s">
        <v>87</v>
      </c>
      <c r="F17" s="92" t="s">
        <v>88</v>
      </c>
      <c r="G17" s="93" t="s">
        <v>69</v>
      </c>
      <c r="H17" s="94" t="s">
        <v>70</v>
      </c>
      <c r="I17" s="62" t="s">
        <v>71</v>
      </c>
      <c r="J17" s="43">
        <v>112.5</v>
      </c>
      <c r="K17" s="44">
        <f t="shared" si="0"/>
        <v>66.17647058823529</v>
      </c>
      <c r="L17" s="45">
        <f t="shared" si="1"/>
        <v>6</v>
      </c>
      <c r="M17" s="43">
        <v>111.5</v>
      </c>
      <c r="N17" s="44">
        <f t="shared" si="2"/>
        <v>65.58823529411764</v>
      </c>
      <c r="O17" s="45">
        <f t="shared" si="3"/>
        <v>7</v>
      </c>
      <c r="P17" s="43">
        <v>115</v>
      </c>
      <c r="Q17" s="44">
        <f t="shared" si="4"/>
        <v>67.6470588235294</v>
      </c>
      <c r="R17" s="45">
        <f t="shared" si="5"/>
        <v>4</v>
      </c>
      <c r="S17" s="45"/>
      <c r="T17" s="45"/>
      <c r="U17" s="43">
        <f t="shared" si="6"/>
        <v>339</v>
      </c>
      <c r="V17" s="43"/>
      <c r="W17" s="44">
        <f t="shared" si="7"/>
        <v>66.471</v>
      </c>
    </row>
    <row r="18" spans="1:23" s="31" customFormat="1" ht="39.75" customHeight="1">
      <c r="A18" s="35">
        <v>7</v>
      </c>
      <c r="B18" s="36" t="s">
        <v>89</v>
      </c>
      <c r="C18" s="103" t="s">
        <v>90</v>
      </c>
      <c r="D18" s="104" t="s">
        <v>91</v>
      </c>
      <c r="E18" s="97" t="s">
        <v>92</v>
      </c>
      <c r="F18" s="105" t="s">
        <v>93</v>
      </c>
      <c r="G18" s="51" t="s">
        <v>94</v>
      </c>
      <c r="H18" s="96" t="s">
        <v>83</v>
      </c>
      <c r="I18" s="50" t="s">
        <v>95</v>
      </c>
      <c r="J18" s="43">
        <v>113.5</v>
      </c>
      <c r="K18" s="44">
        <f t="shared" si="0"/>
        <v>66.76470588235293</v>
      </c>
      <c r="L18" s="45">
        <f t="shared" si="1"/>
        <v>4</v>
      </c>
      <c r="M18" s="43">
        <v>113</v>
      </c>
      <c r="N18" s="44">
        <f t="shared" si="2"/>
        <v>66.47058823529412</v>
      </c>
      <c r="O18" s="45">
        <f t="shared" si="3"/>
        <v>5</v>
      </c>
      <c r="P18" s="43">
        <v>109.5</v>
      </c>
      <c r="Q18" s="44">
        <f t="shared" si="4"/>
        <v>64.41176470588235</v>
      </c>
      <c r="R18" s="45">
        <f t="shared" si="5"/>
        <v>7</v>
      </c>
      <c r="S18" s="45"/>
      <c r="T18" s="45"/>
      <c r="U18" s="43">
        <f t="shared" si="6"/>
        <v>336</v>
      </c>
      <c r="V18" s="43"/>
      <c r="W18" s="44">
        <f t="shared" si="7"/>
        <v>65.882</v>
      </c>
    </row>
    <row r="19" spans="1:23" s="31" customFormat="1" ht="39.75" customHeight="1">
      <c r="A19" s="35">
        <v>8</v>
      </c>
      <c r="B19" s="36" t="s">
        <v>96</v>
      </c>
      <c r="C19" s="37"/>
      <c r="D19" s="38" t="s">
        <v>26</v>
      </c>
      <c r="E19" s="66" t="s">
        <v>97</v>
      </c>
      <c r="F19" s="100" t="s">
        <v>98</v>
      </c>
      <c r="G19" s="67" t="s">
        <v>82</v>
      </c>
      <c r="H19" s="67" t="s">
        <v>99</v>
      </c>
      <c r="I19" s="68" t="s">
        <v>84</v>
      </c>
      <c r="J19" s="43">
        <v>112.5</v>
      </c>
      <c r="K19" s="44">
        <f t="shared" si="0"/>
        <v>66.17647058823529</v>
      </c>
      <c r="L19" s="45">
        <f t="shared" si="1"/>
        <v>6</v>
      </c>
      <c r="M19" s="43">
        <v>110.5</v>
      </c>
      <c r="N19" s="44">
        <f t="shared" si="2"/>
        <v>65</v>
      </c>
      <c r="O19" s="45">
        <f t="shared" si="3"/>
        <v>8</v>
      </c>
      <c r="P19" s="43">
        <v>111</v>
      </c>
      <c r="Q19" s="44">
        <f t="shared" si="4"/>
        <v>65.29411764705881</v>
      </c>
      <c r="R19" s="45">
        <f t="shared" si="5"/>
        <v>6</v>
      </c>
      <c r="S19" s="45"/>
      <c r="T19" s="45"/>
      <c r="U19" s="43">
        <f t="shared" si="6"/>
        <v>334</v>
      </c>
      <c r="V19" s="43"/>
      <c r="W19" s="44">
        <f t="shared" si="7"/>
        <v>65.49</v>
      </c>
    </row>
    <row r="20" spans="1:23" s="31" customFormat="1" ht="39.75" customHeight="1">
      <c r="A20" s="35">
        <v>9</v>
      </c>
      <c r="B20" s="36" t="s">
        <v>76</v>
      </c>
      <c r="C20" s="64"/>
      <c r="D20" s="65" t="s">
        <v>26</v>
      </c>
      <c r="E20" s="66" t="s">
        <v>58</v>
      </c>
      <c r="F20" s="40" t="s">
        <v>54</v>
      </c>
      <c r="G20" s="67" t="s">
        <v>59</v>
      </c>
      <c r="H20" s="67" t="s">
        <v>60</v>
      </c>
      <c r="I20" s="68" t="s">
        <v>61</v>
      </c>
      <c r="J20" s="43">
        <v>110</v>
      </c>
      <c r="K20" s="44">
        <f t="shared" si="0"/>
        <v>64.70588235294117</v>
      </c>
      <c r="L20" s="45">
        <f t="shared" si="1"/>
        <v>9</v>
      </c>
      <c r="M20" s="43">
        <v>109</v>
      </c>
      <c r="N20" s="44">
        <f t="shared" si="2"/>
        <v>64.11764705882352</v>
      </c>
      <c r="O20" s="45">
        <f t="shared" si="3"/>
        <v>9</v>
      </c>
      <c r="P20" s="43">
        <v>106</v>
      </c>
      <c r="Q20" s="44">
        <f t="shared" si="4"/>
        <v>62.35294117647058</v>
      </c>
      <c r="R20" s="45">
        <f t="shared" si="5"/>
        <v>9</v>
      </c>
      <c r="S20" s="45"/>
      <c r="T20" s="45"/>
      <c r="U20" s="43">
        <f t="shared" si="6"/>
        <v>325</v>
      </c>
      <c r="V20" s="43"/>
      <c r="W20" s="44">
        <f t="shared" si="7"/>
        <v>63.725</v>
      </c>
    </row>
    <row r="21" spans="1:23" s="31" customFormat="1" ht="39.75" customHeight="1">
      <c r="A21" s="35">
        <v>10</v>
      </c>
      <c r="B21" s="106" t="s">
        <v>100</v>
      </c>
      <c r="C21" s="107"/>
      <c r="D21" s="102" t="s">
        <v>26</v>
      </c>
      <c r="E21" s="108" t="s">
        <v>101</v>
      </c>
      <c r="F21" s="40" t="s">
        <v>54</v>
      </c>
      <c r="G21" s="109" t="s">
        <v>102</v>
      </c>
      <c r="H21" s="110" t="s">
        <v>83</v>
      </c>
      <c r="I21" s="111" t="s">
        <v>103</v>
      </c>
      <c r="J21" s="43">
        <v>104.5</v>
      </c>
      <c r="K21" s="44">
        <f t="shared" si="0"/>
        <v>61.47058823529411</v>
      </c>
      <c r="L21" s="45">
        <f t="shared" si="1"/>
        <v>10</v>
      </c>
      <c r="M21" s="43">
        <v>104.5</v>
      </c>
      <c r="N21" s="44">
        <f t="shared" si="2"/>
        <v>61.47058823529411</v>
      </c>
      <c r="O21" s="45">
        <f t="shared" si="3"/>
        <v>10</v>
      </c>
      <c r="P21" s="43">
        <v>104.5</v>
      </c>
      <c r="Q21" s="44">
        <f t="shared" si="4"/>
        <v>61.47058823529411</v>
      </c>
      <c r="R21" s="45">
        <f t="shared" si="5"/>
        <v>10</v>
      </c>
      <c r="S21" s="45"/>
      <c r="T21" s="45"/>
      <c r="U21" s="43">
        <f t="shared" si="6"/>
        <v>313.5</v>
      </c>
      <c r="V21" s="43"/>
      <c r="W21" s="44">
        <f t="shared" si="7"/>
        <v>61.471</v>
      </c>
    </row>
    <row r="22" spans="1:23" s="31" customFormat="1" ht="39.75" customHeight="1">
      <c r="A22" s="35">
        <v>11</v>
      </c>
      <c r="B22" s="106" t="s">
        <v>104</v>
      </c>
      <c r="C22" s="107"/>
      <c r="D22" s="102" t="s">
        <v>26</v>
      </c>
      <c r="E22" s="108" t="s">
        <v>101</v>
      </c>
      <c r="F22" s="40" t="s">
        <v>54</v>
      </c>
      <c r="G22" s="109" t="s">
        <v>102</v>
      </c>
      <c r="H22" s="110" t="s">
        <v>105</v>
      </c>
      <c r="I22" s="111" t="s">
        <v>103</v>
      </c>
      <c r="J22" s="43">
        <v>100.5</v>
      </c>
      <c r="K22" s="44">
        <f t="shared" si="0"/>
        <v>59.11764705882352</v>
      </c>
      <c r="L22" s="45">
        <f t="shared" si="1"/>
        <v>12</v>
      </c>
      <c r="M22" s="43">
        <v>101</v>
      </c>
      <c r="N22" s="44">
        <f t="shared" si="2"/>
        <v>59.41176470588235</v>
      </c>
      <c r="O22" s="45">
        <f t="shared" si="3"/>
        <v>13</v>
      </c>
      <c r="P22" s="43">
        <v>104.5</v>
      </c>
      <c r="Q22" s="44">
        <f t="shared" si="4"/>
        <v>61.47058823529411</v>
      </c>
      <c r="R22" s="45">
        <f t="shared" si="5"/>
        <v>10</v>
      </c>
      <c r="S22" s="45"/>
      <c r="T22" s="45"/>
      <c r="U22" s="43">
        <f t="shared" si="6"/>
        <v>306</v>
      </c>
      <c r="V22" s="43">
        <v>108.5</v>
      </c>
      <c r="W22" s="44">
        <f t="shared" si="7"/>
        <v>60</v>
      </c>
    </row>
    <row r="23" spans="1:23" s="31" customFormat="1" ht="39.75" customHeight="1">
      <c r="A23" s="35">
        <v>12</v>
      </c>
      <c r="B23" s="46" t="s">
        <v>106</v>
      </c>
      <c r="C23" s="47"/>
      <c r="D23" s="48" t="s">
        <v>26</v>
      </c>
      <c r="E23" s="49" t="s">
        <v>33</v>
      </c>
      <c r="F23" s="50" t="s">
        <v>34</v>
      </c>
      <c r="G23" s="51" t="s">
        <v>35</v>
      </c>
      <c r="H23" s="52" t="s">
        <v>36</v>
      </c>
      <c r="I23" s="53" t="s">
        <v>37</v>
      </c>
      <c r="J23" s="43">
        <v>100.5</v>
      </c>
      <c r="K23" s="44">
        <f t="shared" si="0"/>
        <v>59.11764705882352</v>
      </c>
      <c r="L23" s="45">
        <f t="shared" si="1"/>
        <v>12</v>
      </c>
      <c r="M23" s="43">
        <v>103.5</v>
      </c>
      <c r="N23" s="44">
        <f t="shared" si="2"/>
        <v>60.882352941176464</v>
      </c>
      <c r="O23" s="45">
        <f t="shared" si="3"/>
        <v>11</v>
      </c>
      <c r="P23" s="43">
        <v>102</v>
      </c>
      <c r="Q23" s="44">
        <f t="shared" si="4"/>
        <v>59.99999999999999</v>
      </c>
      <c r="R23" s="45">
        <f t="shared" si="5"/>
        <v>12</v>
      </c>
      <c r="S23" s="45"/>
      <c r="T23" s="45"/>
      <c r="U23" s="43">
        <f t="shared" si="6"/>
        <v>306</v>
      </c>
      <c r="V23" s="43">
        <v>108</v>
      </c>
      <c r="W23" s="44">
        <f t="shared" si="7"/>
        <v>60</v>
      </c>
    </row>
    <row r="24" spans="1:23" s="31" customFormat="1" ht="39.75" customHeight="1">
      <c r="A24" s="35">
        <v>13</v>
      </c>
      <c r="B24" s="46" t="s">
        <v>107</v>
      </c>
      <c r="C24" s="47"/>
      <c r="D24" s="48" t="s">
        <v>26</v>
      </c>
      <c r="E24" s="49" t="s">
        <v>108</v>
      </c>
      <c r="F24" s="50" t="s">
        <v>109</v>
      </c>
      <c r="G24" s="51" t="s">
        <v>110</v>
      </c>
      <c r="H24" s="52" t="s">
        <v>83</v>
      </c>
      <c r="I24" s="53" t="s">
        <v>6</v>
      </c>
      <c r="J24" s="43">
        <v>102</v>
      </c>
      <c r="K24" s="44">
        <f t="shared" si="0"/>
        <v>59.99999999999999</v>
      </c>
      <c r="L24" s="45">
        <f t="shared" si="1"/>
        <v>11</v>
      </c>
      <c r="M24" s="43">
        <v>102.5</v>
      </c>
      <c r="N24" s="44">
        <f t="shared" si="2"/>
        <v>60.29411764705882</v>
      </c>
      <c r="O24" s="45">
        <f t="shared" si="3"/>
        <v>12</v>
      </c>
      <c r="P24" s="43">
        <v>99</v>
      </c>
      <c r="Q24" s="44">
        <f t="shared" si="4"/>
        <v>58.23529411764705</v>
      </c>
      <c r="R24" s="45">
        <f t="shared" si="5"/>
        <v>14</v>
      </c>
      <c r="S24" s="45"/>
      <c r="T24" s="45"/>
      <c r="U24" s="43">
        <f t="shared" si="6"/>
        <v>303.5</v>
      </c>
      <c r="V24" s="43"/>
      <c r="W24" s="44">
        <f t="shared" si="7"/>
        <v>59.51</v>
      </c>
    </row>
    <row r="25" spans="1:23" s="31" customFormat="1" ht="39.75" customHeight="1">
      <c r="A25" s="35">
        <v>14</v>
      </c>
      <c r="B25" s="36" t="s">
        <v>111</v>
      </c>
      <c r="C25" s="37"/>
      <c r="D25" s="38" t="s">
        <v>26</v>
      </c>
      <c r="E25" s="39" t="s">
        <v>112</v>
      </c>
      <c r="F25" s="40" t="s">
        <v>54</v>
      </c>
      <c r="G25" s="41" t="s">
        <v>55</v>
      </c>
      <c r="H25" s="41" t="s">
        <v>55</v>
      </c>
      <c r="I25" s="63" t="s">
        <v>56</v>
      </c>
      <c r="J25" s="43">
        <v>100</v>
      </c>
      <c r="K25" s="44">
        <f t="shared" si="0"/>
        <v>58.8235294117647</v>
      </c>
      <c r="L25" s="45">
        <f t="shared" si="1"/>
        <v>14</v>
      </c>
      <c r="M25" s="43">
        <v>94.5</v>
      </c>
      <c r="N25" s="44">
        <f t="shared" si="2"/>
        <v>55.58823529411764</v>
      </c>
      <c r="O25" s="45">
        <f t="shared" si="3"/>
        <v>14</v>
      </c>
      <c r="P25" s="43">
        <v>99.5</v>
      </c>
      <c r="Q25" s="44">
        <f t="shared" si="4"/>
        <v>58.52941176470588</v>
      </c>
      <c r="R25" s="45">
        <f t="shared" si="5"/>
        <v>13</v>
      </c>
      <c r="S25" s="45"/>
      <c r="T25" s="45"/>
      <c r="U25" s="43">
        <f t="shared" si="6"/>
        <v>294</v>
      </c>
      <c r="V25" s="43"/>
      <c r="W25" s="44">
        <f t="shared" si="7"/>
        <v>57.647</v>
      </c>
    </row>
    <row r="26" spans="1:23" s="80" customFormat="1" ht="22.5" customHeight="1">
      <c r="A26" s="69"/>
      <c r="B26" s="70"/>
      <c r="C26" s="71"/>
      <c r="D26" s="72"/>
      <c r="E26" s="73"/>
      <c r="F26" s="74"/>
      <c r="G26" s="75"/>
      <c r="H26" s="76"/>
      <c r="I26" s="75"/>
      <c r="J26" s="77"/>
      <c r="K26" s="78"/>
      <c r="L26" s="79"/>
      <c r="M26" s="77"/>
      <c r="N26" s="78"/>
      <c r="O26" s="79"/>
      <c r="P26" s="77"/>
      <c r="Q26" s="78"/>
      <c r="R26" s="79"/>
      <c r="S26" s="79"/>
      <c r="T26" s="79"/>
      <c r="U26" s="77"/>
      <c r="V26" s="77"/>
      <c r="W26" s="78"/>
    </row>
    <row r="27" spans="1:23" ht="30" customHeight="1">
      <c r="A27" s="81"/>
      <c r="B27" s="81" t="s">
        <v>62</v>
      </c>
      <c r="C27" s="81"/>
      <c r="D27" s="81"/>
      <c r="E27" s="81"/>
      <c r="F27" s="82"/>
      <c r="G27" s="81" t="s">
        <v>63</v>
      </c>
      <c r="H27" s="81"/>
      <c r="I27" s="83"/>
      <c r="J27" s="84"/>
      <c r="K27" s="83"/>
      <c r="L27" s="81"/>
      <c r="M27" s="85"/>
      <c r="N27" s="86"/>
      <c r="O27" s="81"/>
      <c r="P27" s="85"/>
      <c r="Q27" s="86"/>
      <c r="R27" s="81"/>
      <c r="S27" s="81"/>
      <c r="T27" s="81"/>
      <c r="U27" s="81"/>
      <c r="V27" s="87"/>
      <c r="W27" s="86"/>
    </row>
    <row r="28" spans="1:23" ht="15" customHeight="1">
      <c r="A28" s="81"/>
      <c r="B28" s="81"/>
      <c r="C28" s="81"/>
      <c r="D28" s="81"/>
      <c r="E28" s="81"/>
      <c r="F28" s="82"/>
      <c r="G28" s="81"/>
      <c r="H28" s="81"/>
      <c r="I28" s="83"/>
      <c r="J28" s="84"/>
      <c r="K28" s="83"/>
      <c r="L28" s="81"/>
      <c r="M28" s="85"/>
      <c r="N28" s="86"/>
      <c r="O28" s="81"/>
      <c r="P28" s="85"/>
      <c r="Q28" s="86"/>
      <c r="R28" s="81"/>
      <c r="S28" s="81"/>
      <c r="T28" s="81"/>
      <c r="U28" s="81"/>
      <c r="V28" s="87"/>
      <c r="W28" s="86"/>
    </row>
    <row r="29" spans="1:23" ht="30" customHeight="1">
      <c r="A29" s="81"/>
      <c r="B29" s="81" t="s">
        <v>64</v>
      </c>
      <c r="C29" s="81"/>
      <c r="D29" s="81"/>
      <c r="E29" s="81"/>
      <c r="F29" s="82"/>
      <c r="G29" s="81" t="s">
        <v>65</v>
      </c>
      <c r="H29" s="81"/>
      <c r="I29" s="83"/>
      <c r="J29" s="84"/>
      <c r="K29" s="88"/>
      <c r="M29" s="85"/>
      <c r="N29" s="86"/>
      <c r="O29" s="81"/>
      <c r="P29" s="85"/>
      <c r="Q29" s="86"/>
      <c r="R29" s="81"/>
      <c r="S29" s="81"/>
      <c r="T29" s="81"/>
      <c r="U29" s="81"/>
      <c r="V29" s="87"/>
      <c r="W29" s="86"/>
    </row>
    <row r="30" spans="9:11" ht="12.75">
      <c r="I30" s="83"/>
      <c r="J30" s="84"/>
      <c r="K30" s="83"/>
    </row>
    <row r="31" spans="9:11" ht="12.75">
      <c r="I31" s="83"/>
      <c r="J31" s="84"/>
      <c r="K31" s="83"/>
    </row>
  </sheetData>
  <sheetProtection selectLockedCells="1" selectUnlockedCells="1"/>
  <mergeCells count="24">
    <mergeCell ref="V10:V11"/>
    <mergeCell ref="W10:W11"/>
    <mergeCell ref="J10:L10"/>
    <mergeCell ref="M10:O10"/>
    <mergeCell ref="P10:R10"/>
    <mergeCell ref="S10:S11"/>
    <mergeCell ref="T10:T11"/>
    <mergeCell ref="U10:U11"/>
    <mergeCell ref="G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W2"/>
    <mergeCell ref="A3:W3"/>
    <mergeCell ref="A4:W4"/>
    <mergeCell ref="A5:W5"/>
    <mergeCell ref="A6:X6"/>
    <mergeCell ref="A7:X7"/>
  </mergeCells>
  <printOptions/>
  <pageMargins left="0.6277777777777778" right="0.48541666666666666" top="0.5444444444444444" bottom="0.78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7"/>
  <sheetViews>
    <sheetView zoomScale="51" zoomScaleNormal="51" zoomScalePageLayoutView="0" workbookViewId="0" topLeftCell="A2">
      <selection activeCell="A1" sqref="A1"/>
    </sheetView>
  </sheetViews>
  <sheetFormatPr defaultColWidth="9.140625" defaultRowHeight="12.75"/>
  <cols>
    <col min="1" max="1" width="3.7109375" style="1" customWidth="1"/>
    <col min="2" max="2" width="0" style="1" hidden="1" customWidth="1"/>
    <col min="3" max="3" width="11.421875" style="1" customWidth="1"/>
    <col min="4" max="4" width="19.140625" style="1" customWidth="1"/>
    <col min="5" max="5" width="0" style="1" hidden="1" customWidth="1"/>
    <col min="6" max="6" width="4.8515625" style="1" customWidth="1"/>
    <col min="7" max="7" width="30.421875" style="1" customWidth="1"/>
    <col min="8" max="8" width="8.57421875" style="2" customWidth="1"/>
    <col min="9" max="9" width="15.7109375" style="1" customWidth="1"/>
    <col min="10" max="10" width="0" style="1" hidden="1" customWidth="1"/>
    <col min="11" max="11" width="23.421875" style="1" customWidth="1"/>
    <col min="12" max="12" width="6.7109375" style="3" customWidth="1"/>
    <col min="13" max="13" width="9.8515625" style="4" customWidth="1"/>
    <col min="14" max="14" width="3.7109375" style="1" customWidth="1"/>
    <col min="15" max="15" width="6.8515625" style="3" customWidth="1"/>
    <col min="16" max="16" width="9.8515625" style="4" customWidth="1"/>
    <col min="17" max="17" width="3.7109375" style="1" customWidth="1"/>
    <col min="18" max="18" width="6.8515625" style="3" customWidth="1"/>
    <col min="19" max="19" width="9.57421875" style="4" customWidth="1"/>
    <col min="20" max="20" width="3.7109375" style="1" customWidth="1"/>
    <col min="21" max="22" width="4.8515625" style="1" customWidth="1"/>
    <col min="23" max="23" width="6.7109375" style="1" customWidth="1"/>
    <col min="24" max="24" width="0" style="1" hidden="1" customWidth="1"/>
    <col min="25" max="25" width="9.7109375" style="4" customWidth="1"/>
    <col min="26" max="16384" width="9.140625" style="1" customWidth="1"/>
  </cols>
  <sheetData>
    <row r="1" spans="1:25" s="12" customFormat="1" ht="7.5" customHeight="1" hidden="1">
      <c r="A1" s="6"/>
      <c r="B1" s="6"/>
      <c r="C1" s="6"/>
      <c r="D1" s="6"/>
      <c r="E1" s="6"/>
      <c r="F1" s="6"/>
      <c r="G1" s="6"/>
      <c r="H1" s="7"/>
      <c r="I1" s="6"/>
      <c r="J1" s="6"/>
      <c r="K1" s="6"/>
      <c r="L1" s="8"/>
      <c r="M1" s="9"/>
      <c r="N1" s="10"/>
      <c r="O1" s="11"/>
      <c r="P1" s="9"/>
      <c r="Q1" s="10"/>
      <c r="R1" s="11"/>
      <c r="S1" s="9"/>
      <c r="T1" s="10"/>
      <c r="Y1" s="14"/>
    </row>
    <row r="2" spans="1:25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</row>
    <row r="5" spans="1:25" s="15" customFormat="1" ht="24.75" customHeight="1">
      <c r="A5" s="257" t="s">
        <v>113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6" ht="18.75" customHeight="1">
      <c r="A6" s="258" t="s">
        <v>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12" s="20" customFormat="1" ht="15" customHeight="1">
      <c r="A7" s="16"/>
      <c r="B7" s="17"/>
      <c r="C7" s="17"/>
      <c r="D7" s="17"/>
      <c r="E7" s="17"/>
      <c r="F7" s="17"/>
      <c r="G7" s="18"/>
      <c r="H7" s="18"/>
      <c r="I7" s="259"/>
      <c r="J7" s="259"/>
      <c r="K7" s="259"/>
      <c r="L7" s="19"/>
    </row>
    <row r="8" spans="1:28" s="15" customFormat="1" ht="12.75">
      <c r="A8" s="22" t="s">
        <v>6</v>
      </c>
      <c r="B8" s="112"/>
      <c r="C8" s="23"/>
      <c r="D8" s="23"/>
      <c r="E8" s="23"/>
      <c r="F8" s="23"/>
      <c r="G8" s="23"/>
      <c r="H8" s="24"/>
      <c r="I8" s="23"/>
      <c r="J8" s="23"/>
      <c r="K8" s="25"/>
      <c r="L8" s="26"/>
      <c r="W8" s="22"/>
      <c r="Y8" s="28" t="s">
        <v>7</v>
      </c>
      <c r="AB8" s="22"/>
    </row>
    <row r="9" spans="1:25" s="31" customFormat="1" ht="19.5" customHeight="1">
      <c r="A9" s="260" t="s">
        <v>8</v>
      </c>
      <c r="B9" s="265" t="s">
        <v>114</v>
      </c>
      <c r="C9" s="265" t="s">
        <v>115</v>
      </c>
      <c r="D9" s="261" t="s">
        <v>9</v>
      </c>
      <c r="E9" s="261" t="s">
        <v>10</v>
      </c>
      <c r="F9" s="260" t="s">
        <v>11</v>
      </c>
      <c r="G9" s="261" t="s">
        <v>12</v>
      </c>
      <c r="H9" s="262" t="s">
        <v>10</v>
      </c>
      <c r="I9" s="261" t="s">
        <v>13</v>
      </c>
      <c r="J9" s="261"/>
      <c r="K9" s="261" t="s">
        <v>14</v>
      </c>
      <c r="L9" s="263" t="s">
        <v>15</v>
      </c>
      <c r="M9" s="263"/>
      <c r="N9" s="263"/>
      <c r="O9" s="263" t="s">
        <v>16</v>
      </c>
      <c r="P9" s="263"/>
      <c r="Q9" s="263"/>
      <c r="R9" s="263" t="s">
        <v>17</v>
      </c>
      <c r="S9" s="263"/>
      <c r="T9" s="263"/>
      <c r="U9" s="264" t="s">
        <v>18</v>
      </c>
      <c r="V9" s="265" t="s">
        <v>19</v>
      </c>
      <c r="W9" s="260" t="s">
        <v>20</v>
      </c>
      <c r="X9" s="265" t="s">
        <v>21</v>
      </c>
      <c r="Y9" s="267" t="s">
        <v>22</v>
      </c>
    </row>
    <row r="10" spans="1:25" s="31" customFormat="1" ht="39.75" customHeight="1">
      <c r="A10" s="260"/>
      <c r="B10" s="265"/>
      <c r="C10" s="265"/>
      <c r="D10" s="261"/>
      <c r="E10" s="261"/>
      <c r="F10" s="260"/>
      <c r="G10" s="261"/>
      <c r="H10" s="262"/>
      <c r="I10" s="261"/>
      <c r="J10" s="261"/>
      <c r="K10" s="261"/>
      <c r="L10" s="32" t="s">
        <v>23</v>
      </c>
      <c r="M10" s="33" t="s">
        <v>24</v>
      </c>
      <c r="N10" s="34" t="s">
        <v>8</v>
      </c>
      <c r="O10" s="32" t="s">
        <v>23</v>
      </c>
      <c r="P10" s="33" t="s">
        <v>24</v>
      </c>
      <c r="Q10" s="34" t="s">
        <v>8</v>
      </c>
      <c r="R10" s="32" t="s">
        <v>23</v>
      </c>
      <c r="S10" s="33" t="s">
        <v>24</v>
      </c>
      <c r="T10" s="34" t="s">
        <v>8</v>
      </c>
      <c r="U10" s="264"/>
      <c r="V10" s="265"/>
      <c r="W10" s="260"/>
      <c r="X10" s="265"/>
      <c r="Y10" s="267"/>
    </row>
    <row r="11" spans="1:25" s="31" customFormat="1" ht="39.75" customHeight="1">
      <c r="A11" s="35">
        <v>1</v>
      </c>
      <c r="B11" s="113"/>
      <c r="C11" s="114" t="s">
        <v>116</v>
      </c>
      <c r="D11" s="89" t="s">
        <v>117</v>
      </c>
      <c r="E11" s="37" t="s">
        <v>118</v>
      </c>
      <c r="F11" s="90" t="s">
        <v>26</v>
      </c>
      <c r="G11" s="91" t="s">
        <v>119</v>
      </c>
      <c r="H11" s="92" t="s">
        <v>120</v>
      </c>
      <c r="I11" s="93" t="s">
        <v>121</v>
      </c>
      <c r="J11" s="94" t="s">
        <v>122</v>
      </c>
      <c r="K11" s="115" t="s">
        <v>123</v>
      </c>
      <c r="L11" s="116">
        <v>243</v>
      </c>
      <c r="M11" s="117">
        <f>L11/3.7</f>
        <v>65.67567567567568</v>
      </c>
      <c r="N11" s="118">
        <f>RANK(M11,M$11:M$11,0)</f>
        <v>1</v>
      </c>
      <c r="O11" s="116">
        <v>238.5</v>
      </c>
      <c r="P11" s="117">
        <f>O11/3.7</f>
        <v>64.45945945945945</v>
      </c>
      <c r="Q11" s="118">
        <f>RANK(P11,P$11:P$11,0)</f>
        <v>1</v>
      </c>
      <c r="R11" s="116">
        <v>237.5</v>
      </c>
      <c r="S11" s="117">
        <f>R11/3.7</f>
        <v>64.1891891891892</v>
      </c>
      <c r="T11" s="118">
        <f>RANK(S11,S$11:S$11,0)</f>
        <v>1</v>
      </c>
      <c r="U11" s="118"/>
      <c r="V11" s="118"/>
      <c r="W11" s="116">
        <f>L11+O11+R11</f>
        <v>719</v>
      </c>
      <c r="X11" s="119"/>
      <c r="Y11" s="117">
        <f>ROUND(SUM(M11,P11,S11)/3,3)-IF($U11=1,0.5,IF($U11=2,1.5,0))</f>
        <v>64.775</v>
      </c>
    </row>
    <row r="12" spans="1:25" s="80" customFormat="1" ht="22.5" customHeight="1">
      <c r="A12" s="69"/>
      <c r="B12" s="120"/>
      <c r="C12" s="121"/>
      <c r="D12" s="70"/>
      <c r="E12" s="71"/>
      <c r="F12" s="72"/>
      <c r="G12" s="73"/>
      <c r="H12" s="74"/>
      <c r="I12" s="75"/>
      <c r="J12" s="76"/>
      <c r="K12" s="75"/>
      <c r="L12" s="77"/>
      <c r="M12" s="78"/>
      <c r="N12" s="79"/>
      <c r="O12" s="77"/>
      <c r="P12" s="78"/>
      <c r="Q12" s="79"/>
      <c r="R12" s="77"/>
      <c r="S12" s="78"/>
      <c r="T12" s="79"/>
      <c r="U12" s="79"/>
      <c r="V12" s="79"/>
      <c r="W12" s="77"/>
      <c r="X12" s="122"/>
      <c r="Y12" s="78"/>
    </row>
    <row r="13" spans="1:25" ht="30" customHeight="1">
      <c r="A13" s="81"/>
      <c r="B13" s="81"/>
      <c r="C13" s="81"/>
      <c r="D13" s="81" t="s">
        <v>62</v>
      </c>
      <c r="E13" s="81"/>
      <c r="F13" s="81"/>
      <c r="G13" s="81"/>
      <c r="H13" s="82"/>
      <c r="I13" s="81" t="s">
        <v>63</v>
      </c>
      <c r="J13" s="81"/>
      <c r="K13" s="83"/>
      <c r="L13" s="84"/>
      <c r="M13" s="83"/>
      <c r="N13" s="81"/>
      <c r="O13" s="85"/>
      <c r="P13" s="86"/>
      <c r="Q13" s="81"/>
      <c r="R13" s="85"/>
      <c r="S13" s="86"/>
      <c r="T13" s="81"/>
      <c r="U13" s="81"/>
      <c r="V13" s="81"/>
      <c r="W13" s="81"/>
      <c r="X13" s="81"/>
      <c r="Y13" s="86"/>
    </row>
    <row r="14" spans="1:25" ht="15" customHeight="1">
      <c r="A14" s="81"/>
      <c r="B14" s="81"/>
      <c r="C14" s="81"/>
      <c r="D14" s="81"/>
      <c r="E14" s="81"/>
      <c r="F14" s="81"/>
      <c r="G14" s="81"/>
      <c r="H14" s="82"/>
      <c r="I14" s="81"/>
      <c r="J14" s="81"/>
      <c r="K14" s="83"/>
      <c r="L14" s="84"/>
      <c r="M14" s="83"/>
      <c r="N14" s="81"/>
      <c r="O14" s="85"/>
      <c r="P14" s="86"/>
      <c r="Q14" s="81"/>
      <c r="R14" s="85"/>
      <c r="S14" s="86"/>
      <c r="T14" s="81"/>
      <c r="U14" s="81"/>
      <c r="V14" s="81"/>
      <c r="W14" s="81"/>
      <c r="X14" s="81"/>
      <c r="Y14" s="86"/>
    </row>
    <row r="15" spans="1:25" ht="30" customHeight="1">
      <c r="A15" s="81"/>
      <c r="B15" s="81"/>
      <c r="C15" s="81"/>
      <c r="D15" s="81" t="s">
        <v>64</v>
      </c>
      <c r="E15" s="81"/>
      <c r="F15" s="81"/>
      <c r="G15" s="81"/>
      <c r="H15" s="82"/>
      <c r="I15" s="81" t="s">
        <v>65</v>
      </c>
      <c r="J15" s="81"/>
      <c r="K15" s="83"/>
      <c r="L15" s="84"/>
      <c r="M15" s="88"/>
      <c r="O15" s="85"/>
      <c r="P15" s="86"/>
      <c r="Q15" s="81"/>
      <c r="R15" s="85"/>
      <c r="S15" s="86"/>
      <c r="T15" s="81"/>
      <c r="U15" s="81"/>
      <c r="V15" s="81"/>
      <c r="W15" s="81"/>
      <c r="X15" s="81"/>
      <c r="Y15" s="86"/>
    </row>
    <row r="16" spans="11:13" ht="12.75">
      <c r="K16" s="83"/>
      <c r="L16" s="84"/>
      <c r="M16" s="83"/>
    </row>
    <row r="17" spans="11:13" ht="12.75">
      <c r="K17" s="83"/>
      <c r="L17" s="84"/>
      <c r="M17" s="83"/>
    </row>
  </sheetData>
  <sheetProtection selectLockedCells="1" selectUnlockedCells="1"/>
  <mergeCells count="25">
    <mergeCell ref="Y9:Y10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J9:J10"/>
    <mergeCell ref="K9:K10"/>
    <mergeCell ref="L9:N9"/>
    <mergeCell ref="A9:A10"/>
    <mergeCell ref="B9:B10"/>
    <mergeCell ref="C9:C10"/>
    <mergeCell ref="D9:D10"/>
    <mergeCell ref="E9:E10"/>
    <mergeCell ref="F9:F10"/>
    <mergeCell ref="A2:Y2"/>
    <mergeCell ref="A3:Y3"/>
    <mergeCell ref="A4:Y4"/>
    <mergeCell ref="A5:Y5"/>
    <mergeCell ref="A6:Z6"/>
    <mergeCell ref="I7:K7"/>
  </mergeCells>
  <printOptions/>
  <pageMargins left="0.5423611111111111" right="0.48541666666666666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1"/>
  <sheetViews>
    <sheetView zoomScale="51" zoomScaleNormal="51" zoomScalePageLayoutView="0" workbookViewId="0" topLeftCell="A2">
      <selection activeCell="G14" sqref="G14"/>
    </sheetView>
  </sheetViews>
  <sheetFormatPr defaultColWidth="11.57421875" defaultRowHeight="12.75"/>
  <cols>
    <col min="1" max="1" width="5.2812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5.710937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5" width="9.140625" style="1" customWidth="1"/>
  </cols>
  <sheetData>
    <row r="1" spans="1:24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</row>
    <row r="2" spans="1:24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s="15" customFormat="1" ht="24.75" customHeight="1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s="15" customFormat="1" ht="18.75" customHeight="1">
      <c r="A6" s="257" t="s">
        <v>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5" ht="18.75" customHeight="1">
      <c r="A7" s="258" t="s">
        <v>125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</row>
    <row r="8" spans="1:11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</row>
    <row r="9" spans="1:27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AA9" s="22"/>
    </row>
    <row r="10" spans="1:25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  <c r="Y10" s="268" t="s">
        <v>126</v>
      </c>
    </row>
    <row r="11" spans="1:25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  <c r="Y11" s="268"/>
    </row>
    <row r="12" spans="1:25" s="31" customFormat="1" ht="39.75" customHeight="1">
      <c r="A12" s="35">
        <v>1</v>
      </c>
      <c r="B12" s="30"/>
      <c r="C12" s="46" t="s">
        <v>127</v>
      </c>
      <c r="D12" s="47"/>
      <c r="E12" s="48" t="s">
        <v>128</v>
      </c>
      <c r="F12" s="123" t="s">
        <v>129</v>
      </c>
      <c r="G12" s="124" t="s">
        <v>130</v>
      </c>
      <c r="H12" s="125" t="s">
        <v>110</v>
      </c>
      <c r="I12" s="125" t="s">
        <v>131</v>
      </c>
      <c r="J12" s="53" t="s">
        <v>6</v>
      </c>
      <c r="K12" s="43">
        <v>191</v>
      </c>
      <c r="L12" s="44">
        <f>K12/3</f>
        <v>63.666666666666664</v>
      </c>
      <c r="M12" s="45">
        <f>RANK(L12,L$12:L$15,0)</f>
        <v>1</v>
      </c>
      <c r="N12" s="43">
        <v>191</v>
      </c>
      <c r="O12" s="44">
        <f>N12/3</f>
        <v>63.666666666666664</v>
      </c>
      <c r="P12" s="45">
        <f>RANK(O12,O$12:O$15,0)</f>
        <v>1</v>
      </c>
      <c r="Q12" s="43">
        <v>195</v>
      </c>
      <c r="R12" s="44">
        <f>Q12/3</f>
        <v>65</v>
      </c>
      <c r="S12" s="45">
        <f>RANK(R12,R$12:R$15,0)</f>
        <v>1</v>
      </c>
      <c r="T12" s="45"/>
      <c r="U12" s="45">
        <v>1</v>
      </c>
      <c r="V12" s="43">
        <f>K12+N12+Q12</f>
        <v>577</v>
      </c>
      <c r="W12" s="126"/>
      <c r="X12" s="44">
        <f>ROUND(SUM(L12,O12,R12)/3,3)-IF($T12=1,0.5,IF($T12=2,1.5,0))</f>
        <v>64.111</v>
      </c>
      <c r="Y12" s="127" t="s">
        <v>128</v>
      </c>
    </row>
    <row r="13" spans="1:25" s="31" customFormat="1" ht="39.75" customHeight="1">
      <c r="A13" s="35">
        <v>2</v>
      </c>
      <c r="B13" s="30"/>
      <c r="C13" s="128" t="s">
        <v>132</v>
      </c>
      <c r="D13" s="129" t="s">
        <v>133</v>
      </c>
      <c r="E13" s="130" t="s">
        <v>128</v>
      </c>
      <c r="F13" s="131" t="s">
        <v>134</v>
      </c>
      <c r="G13" s="56" t="s">
        <v>135</v>
      </c>
      <c r="H13" s="42" t="s">
        <v>136</v>
      </c>
      <c r="I13" s="67" t="s">
        <v>137</v>
      </c>
      <c r="J13" s="68" t="s">
        <v>138</v>
      </c>
      <c r="K13" s="43">
        <v>187.5</v>
      </c>
      <c r="L13" s="44">
        <f>K13/3</f>
        <v>62.5</v>
      </c>
      <c r="M13" s="45">
        <f>RANK(L13,L$12:L$15,0)</f>
        <v>2</v>
      </c>
      <c r="N13" s="43">
        <v>190</v>
      </c>
      <c r="O13" s="44">
        <f>N13/3</f>
        <v>63.333333333333336</v>
      </c>
      <c r="P13" s="45">
        <f>RANK(O13,O$12:O$15,0)</f>
        <v>2</v>
      </c>
      <c r="Q13" s="43">
        <v>191</v>
      </c>
      <c r="R13" s="44">
        <f>Q13/3</f>
        <v>63.666666666666664</v>
      </c>
      <c r="S13" s="45">
        <f>RANK(R13,R$12:R$15,0)</f>
        <v>2</v>
      </c>
      <c r="T13" s="45"/>
      <c r="U13" s="45"/>
      <c r="V13" s="43">
        <f>K13+N13+Q13</f>
        <v>568.5</v>
      </c>
      <c r="W13" s="126"/>
      <c r="X13" s="44">
        <f>ROUND(SUM(L13,O13,R13)/3,3)-IF($T13=1,0.5,IF($T13=2,1.5,0))</f>
        <v>63.167</v>
      </c>
      <c r="Y13" s="127" t="s">
        <v>128</v>
      </c>
    </row>
    <row r="14" spans="1:25" s="31" customFormat="1" ht="39.75" customHeight="1">
      <c r="A14" s="35">
        <v>3</v>
      </c>
      <c r="B14" s="113"/>
      <c r="C14" s="36" t="s">
        <v>139</v>
      </c>
      <c r="D14" s="37"/>
      <c r="E14" s="38" t="s">
        <v>26</v>
      </c>
      <c r="F14" s="39" t="s">
        <v>53</v>
      </c>
      <c r="G14" s="40" t="s">
        <v>54</v>
      </c>
      <c r="H14" s="41" t="s">
        <v>55</v>
      </c>
      <c r="I14" s="41" t="s">
        <v>55</v>
      </c>
      <c r="J14" s="63" t="s">
        <v>56</v>
      </c>
      <c r="K14" s="43">
        <v>179</v>
      </c>
      <c r="L14" s="44">
        <f>K14/3</f>
        <v>59.666666666666664</v>
      </c>
      <c r="M14" s="45">
        <f>RANK(L14,L$12:L$15,0)</f>
        <v>3</v>
      </c>
      <c r="N14" s="43">
        <v>175</v>
      </c>
      <c r="O14" s="44">
        <f>N14/3</f>
        <v>58.333333333333336</v>
      </c>
      <c r="P14" s="45">
        <f>RANK(O14,O$12:O$15,0)</f>
        <v>4</v>
      </c>
      <c r="Q14" s="43">
        <v>184</v>
      </c>
      <c r="R14" s="44">
        <f>Q14/3</f>
        <v>61.333333333333336</v>
      </c>
      <c r="S14" s="45">
        <f>RANK(R14,R$12:R$15,0)</f>
        <v>4</v>
      </c>
      <c r="T14" s="45">
        <v>1</v>
      </c>
      <c r="U14" s="45"/>
      <c r="V14" s="43">
        <f>K14+N14+Q14</f>
        <v>538</v>
      </c>
      <c r="W14" s="126"/>
      <c r="X14" s="44">
        <f>ROUND(SUM(L14,O14,R14)/3,3)-IF($T14=1,0.5,IF($T14=2,1.5,0))</f>
        <v>59.278</v>
      </c>
      <c r="Y14" s="127" t="s">
        <v>140</v>
      </c>
    </row>
    <row r="15" spans="1:25" s="31" customFormat="1" ht="39.75" customHeight="1">
      <c r="A15" s="35">
        <v>4</v>
      </c>
      <c r="B15" s="113"/>
      <c r="C15" s="36" t="s">
        <v>141</v>
      </c>
      <c r="D15" s="132"/>
      <c r="E15" s="90" t="s">
        <v>26</v>
      </c>
      <c r="F15" s="133" t="s">
        <v>142</v>
      </c>
      <c r="G15" s="134" t="s">
        <v>143</v>
      </c>
      <c r="H15" s="135" t="s">
        <v>144</v>
      </c>
      <c r="I15" s="136" t="s">
        <v>144</v>
      </c>
      <c r="J15" s="115" t="s">
        <v>145</v>
      </c>
      <c r="K15" s="43">
        <v>178.5</v>
      </c>
      <c r="L15" s="44">
        <f>K15/3</f>
        <v>59.5</v>
      </c>
      <c r="M15" s="45">
        <f>RANK(L15,L$12:L$15,0)</f>
        <v>4</v>
      </c>
      <c r="N15" s="43">
        <v>180</v>
      </c>
      <c r="O15" s="44">
        <f>N15/3</f>
        <v>60</v>
      </c>
      <c r="P15" s="45">
        <f>RANK(O15,O$12:O$15,0)</f>
        <v>3</v>
      </c>
      <c r="Q15" s="43">
        <v>185</v>
      </c>
      <c r="R15" s="44">
        <f>Q15/3</f>
        <v>61.666666666666664</v>
      </c>
      <c r="S15" s="45">
        <f>RANK(R15,R$12:R$15,0)</f>
        <v>3</v>
      </c>
      <c r="T15" s="45">
        <v>2</v>
      </c>
      <c r="U15" s="45"/>
      <c r="V15" s="43">
        <f>K15+N15+Q15</f>
        <v>543.5</v>
      </c>
      <c r="W15" s="126"/>
      <c r="X15" s="44">
        <f>ROUND(SUM(L15,O15,R15)/3,3)-IF($T15=1,0.5,IF($T15=2,1.5,0))</f>
        <v>58.889</v>
      </c>
      <c r="Y15" s="127" t="s">
        <v>146</v>
      </c>
    </row>
    <row r="16" spans="1:24" s="80" customFormat="1" ht="18" customHeight="1">
      <c r="A16" s="69"/>
      <c r="B16" s="120"/>
      <c r="C16" s="70"/>
      <c r="D16" s="71"/>
      <c r="E16" s="72"/>
      <c r="F16" s="73"/>
      <c r="G16" s="74"/>
      <c r="H16" s="75"/>
      <c r="I16" s="76"/>
      <c r="J16" s="75"/>
      <c r="K16" s="77"/>
      <c r="L16" s="78"/>
      <c r="M16" s="79"/>
      <c r="N16" s="77"/>
      <c r="O16" s="78"/>
      <c r="P16" s="79"/>
      <c r="Q16" s="77"/>
      <c r="R16" s="78"/>
      <c r="S16" s="79"/>
      <c r="T16" s="79"/>
      <c r="U16" s="79"/>
      <c r="V16" s="77"/>
      <c r="W16" s="122"/>
      <c r="X16" s="78"/>
    </row>
    <row r="17" spans="1:24" ht="30" customHeight="1">
      <c r="A17" s="81"/>
      <c r="B17" s="81"/>
      <c r="C17" s="81" t="s">
        <v>62</v>
      </c>
      <c r="D17" s="81"/>
      <c r="E17" s="81"/>
      <c r="F17" s="81"/>
      <c r="G17" s="82"/>
      <c r="H17" s="81" t="s">
        <v>63</v>
      </c>
      <c r="I17" s="81"/>
      <c r="J17" s="83"/>
      <c r="K17" s="84"/>
      <c r="L17" s="83"/>
      <c r="M17" s="81"/>
      <c r="N17" s="85"/>
      <c r="O17" s="86"/>
      <c r="P17" s="81"/>
      <c r="Q17" s="85"/>
      <c r="R17" s="86"/>
      <c r="S17" s="81"/>
      <c r="T17" s="81"/>
      <c r="U17" s="81"/>
      <c r="V17" s="81"/>
      <c r="W17" s="81"/>
      <c r="X17" s="86"/>
    </row>
    <row r="18" spans="1:24" ht="15" customHeight="1">
      <c r="A18" s="81"/>
      <c r="B18" s="81"/>
      <c r="C18" s="81"/>
      <c r="D18" s="81"/>
      <c r="E18" s="81"/>
      <c r="F18" s="81"/>
      <c r="G18" s="82"/>
      <c r="H18" s="81"/>
      <c r="I18" s="81"/>
      <c r="J18" s="83"/>
      <c r="K18" s="84"/>
      <c r="L18" s="83"/>
      <c r="M18" s="81"/>
      <c r="N18" s="85"/>
      <c r="O18" s="86"/>
      <c r="P18" s="81"/>
      <c r="Q18" s="85"/>
      <c r="R18" s="86"/>
      <c r="S18" s="81"/>
      <c r="T18" s="81"/>
      <c r="U18" s="81"/>
      <c r="V18" s="81"/>
      <c r="W18" s="81"/>
      <c r="X18" s="86"/>
    </row>
    <row r="19" spans="1:24" ht="30" customHeight="1">
      <c r="A19" s="81"/>
      <c r="B19" s="81"/>
      <c r="C19" s="81" t="s">
        <v>64</v>
      </c>
      <c r="D19" s="81"/>
      <c r="E19" s="81"/>
      <c r="F19" s="81"/>
      <c r="G19" s="82"/>
      <c r="H19" s="81" t="s">
        <v>65</v>
      </c>
      <c r="I19" s="81"/>
      <c r="J19" s="83"/>
      <c r="K19" s="84"/>
      <c r="L19" s="88"/>
      <c r="N19" s="85"/>
      <c r="O19" s="86"/>
      <c r="P19" s="81"/>
      <c r="Q19" s="85"/>
      <c r="R19" s="86"/>
      <c r="S19" s="81"/>
      <c r="T19" s="81"/>
      <c r="U19" s="81"/>
      <c r="V19" s="81"/>
      <c r="W19" s="81"/>
      <c r="X19" s="86"/>
    </row>
    <row r="20" spans="10:12" ht="12.75">
      <c r="J20" s="83"/>
      <c r="K20" s="84"/>
      <c r="L20" s="83"/>
    </row>
    <row r="21" spans="10:12" ht="12.75">
      <c r="J21" s="83"/>
      <c r="K21" s="84"/>
      <c r="L21" s="83"/>
    </row>
  </sheetData>
  <sheetProtection selectLockedCells="1" selectUnlockedCells="1"/>
  <mergeCells count="26"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Y7"/>
  </mergeCells>
  <printOptions/>
  <pageMargins left="0.7875" right="0.7875" top="0.5020833333333333" bottom="0.3875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23"/>
  <sheetViews>
    <sheetView zoomScale="51" zoomScaleNormal="51" zoomScalePageLayoutView="0" workbookViewId="0" topLeftCell="A3">
      <selection activeCell="J17" sqref="J17"/>
    </sheetView>
  </sheetViews>
  <sheetFormatPr defaultColWidth="11.57421875" defaultRowHeight="12.75"/>
  <cols>
    <col min="1" max="1" width="5.2812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5.710937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4" width="9.140625" style="1" customWidth="1"/>
  </cols>
  <sheetData>
    <row r="1" spans="1:24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</row>
    <row r="2" spans="1:24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s="15" customFormat="1" ht="24.75" customHeight="1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s="15" customFormat="1" ht="18.75" customHeight="1">
      <c r="A6" s="257" t="s">
        <v>147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4" ht="18.75" customHeight="1">
      <c r="A7" s="258" t="s">
        <v>125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11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</row>
    <row r="9" spans="1:26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Z9" s="22"/>
    </row>
    <row r="10" spans="1:24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</row>
    <row r="11" spans="1:24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</row>
    <row r="12" spans="1:24" s="31" customFormat="1" ht="39.75" customHeight="1">
      <c r="A12" s="35">
        <v>1</v>
      </c>
      <c r="B12" s="30"/>
      <c r="C12" s="95" t="s">
        <v>148</v>
      </c>
      <c r="D12" s="64"/>
      <c r="E12" s="102" t="s">
        <v>26</v>
      </c>
      <c r="F12" s="97" t="s">
        <v>149</v>
      </c>
      <c r="G12" s="98" t="s">
        <v>54</v>
      </c>
      <c r="H12" s="99" t="s">
        <v>74</v>
      </c>
      <c r="I12" s="67" t="s">
        <v>150</v>
      </c>
      <c r="J12" s="62" t="s">
        <v>51</v>
      </c>
      <c r="K12" s="43">
        <v>198.5</v>
      </c>
      <c r="L12" s="44">
        <f>K12/3</f>
        <v>66.16666666666667</v>
      </c>
      <c r="M12" s="45">
        <f>RANK(L12,L$12:L$16,0)</f>
        <v>1</v>
      </c>
      <c r="N12" s="43">
        <v>193.5</v>
      </c>
      <c r="O12" s="44">
        <f>N12/3</f>
        <v>64.5</v>
      </c>
      <c r="P12" s="45">
        <f>RANK(O12,O$12:O$16,0)</f>
        <v>1</v>
      </c>
      <c r="Q12" s="43">
        <v>197</v>
      </c>
      <c r="R12" s="44">
        <f>Q12/3</f>
        <v>65.66666666666667</v>
      </c>
      <c r="S12" s="45">
        <f>RANK(R12,R$12:R$16,0)</f>
        <v>2</v>
      </c>
      <c r="T12" s="45"/>
      <c r="U12" s="45"/>
      <c r="V12" s="43">
        <f>K12+N12+Q12</f>
        <v>589</v>
      </c>
      <c r="W12" s="126"/>
      <c r="X12" s="44">
        <f>ROUND(SUM(L12,O12,R12)/3,3)-IF($T12=1,0.5,IF($T12=2,1.5,0))</f>
        <v>65.444</v>
      </c>
    </row>
    <row r="13" spans="1:24" s="31" customFormat="1" ht="39.75" customHeight="1">
      <c r="A13" s="35">
        <v>2</v>
      </c>
      <c r="B13" s="30"/>
      <c r="C13" s="36" t="s">
        <v>151</v>
      </c>
      <c r="D13" s="37"/>
      <c r="E13" s="38" t="s">
        <v>26</v>
      </c>
      <c r="F13" s="137" t="s">
        <v>152</v>
      </c>
      <c r="G13" s="138" t="s">
        <v>153</v>
      </c>
      <c r="H13" s="139" t="s">
        <v>154</v>
      </c>
      <c r="I13" s="139" t="s">
        <v>155</v>
      </c>
      <c r="J13" s="139" t="s">
        <v>156</v>
      </c>
      <c r="K13" s="43">
        <v>194.5</v>
      </c>
      <c r="L13" s="44">
        <f>K13/3</f>
        <v>64.83333333333333</v>
      </c>
      <c r="M13" s="45">
        <f>RANK(L13,L$12:L$16,0)</f>
        <v>2</v>
      </c>
      <c r="N13" s="43">
        <v>191.5</v>
      </c>
      <c r="O13" s="44">
        <f>N13/3</f>
        <v>63.833333333333336</v>
      </c>
      <c r="P13" s="45">
        <f>RANK(O13,O$12:O$16,0)</f>
        <v>2</v>
      </c>
      <c r="Q13" s="43">
        <v>198</v>
      </c>
      <c r="R13" s="44">
        <f>Q13/3</f>
        <v>66</v>
      </c>
      <c r="S13" s="45">
        <f>RANK(R13,R$12:R$16,0)</f>
        <v>1</v>
      </c>
      <c r="T13" s="45">
        <v>1</v>
      </c>
      <c r="U13" s="45"/>
      <c r="V13" s="43">
        <f>K13+N13+Q13</f>
        <v>584</v>
      </c>
      <c r="W13" s="126"/>
      <c r="X13" s="44">
        <f>ROUND(SUM(L13,O13,R13)/3,3)-IF($T13=1,0.5,IF($T13=2,1.5,0))</f>
        <v>64.389</v>
      </c>
    </row>
    <row r="14" spans="1:24" s="31" customFormat="1" ht="39.75" customHeight="1">
      <c r="A14" s="35">
        <v>3</v>
      </c>
      <c r="B14" s="113"/>
      <c r="C14" s="36" t="s">
        <v>157</v>
      </c>
      <c r="D14" s="140" t="s">
        <v>158</v>
      </c>
      <c r="E14" s="141" t="s">
        <v>26</v>
      </c>
      <c r="F14" s="142" t="s">
        <v>159</v>
      </c>
      <c r="G14" s="140" t="s">
        <v>160</v>
      </c>
      <c r="H14" s="143" t="s">
        <v>161</v>
      </c>
      <c r="I14" s="144" t="s">
        <v>83</v>
      </c>
      <c r="J14" s="62" t="s">
        <v>162</v>
      </c>
      <c r="K14" s="43">
        <v>189</v>
      </c>
      <c r="L14" s="44">
        <f>K14/3</f>
        <v>63</v>
      </c>
      <c r="M14" s="45">
        <f>RANK(L14,L$12:L$16,0)</f>
        <v>3</v>
      </c>
      <c r="N14" s="43">
        <v>184.5</v>
      </c>
      <c r="O14" s="44">
        <f>N14/3</f>
        <v>61.5</v>
      </c>
      <c r="P14" s="45">
        <f>RANK(O14,O$12:O$16,0)</f>
        <v>3</v>
      </c>
      <c r="Q14" s="43">
        <v>190.5</v>
      </c>
      <c r="R14" s="44">
        <f>Q14/3</f>
        <v>63.5</v>
      </c>
      <c r="S14" s="45">
        <f>RANK(R14,R$12:R$16,0)</f>
        <v>4</v>
      </c>
      <c r="T14" s="45"/>
      <c r="U14" s="45"/>
      <c r="V14" s="43">
        <f>K14+N14+Q14</f>
        <v>564</v>
      </c>
      <c r="W14" s="126"/>
      <c r="X14" s="44">
        <f>ROUND(SUM(L14,O14,R14)/3,3)-IF($T14=1,0.5,IF($T14=2,1.5,0))</f>
        <v>62.667</v>
      </c>
    </row>
    <row r="15" spans="1:24" s="31" customFormat="1" ht="39.75" customHeight="1">
      <c r="A15" s="35">
        <v>4</v>
      </c>
      <c r="B15" s="113"/>
      <c r="C15" s="95" t="s">
        <v>163</v>
      </c>
      <c r="D15" s="64"/>
      <c r="E15" s="96" t="s">
        <v>26</v>
      </c>
      <c r="F15" s="97" t="s">
        <v>164</v>
      </c>
      <c r="G15" s="98" t="s">
        <v>54</v>
      </c>
      <c r="H15" s="99" t="s">
        <v>165</v>
      </c>
      <c r="I15" s="67" t="s">
        <v>166</v>
      </c>
      <c r="J15" s="62" t="s">
        <v>162</v>
      </c>
      <c r="K15" s="43">
        <v>183</v>
      </c>
      <c r="L15" s="44">
        <f>K15/3</f>
        <v>61</v>
      </c>
      <c r="M15" s="45">
        <f>RANK(L15,L$12:L$16,0)</f>
        <v>4</v>
      </c>
      <c r="N15" s="43">
        <v>184</v>
      </c>
      <c r="O15" s="44">
        <f>N15/3</f>
        <v>61.333333333333336</v>
      </c>
      <c r="P15" s="45">
        <f>RANK(O15,O$12:O$16,0)</f>
        <v>4</v>
      </c>
      <c r="Q15" s="43">
        <v>191</v>
      </c>
      <c r="R15" s="44">
        <f>Q15/3</f>
        <v>63.666666666666664</v>
      </c>
      <c r="S15" s="45">
        <f>RANK(R15,R$12:R$16,0)</f>
        <v>3</v>
      </c>
      <c r="T15" s="45"/>
      <c r="U15" s="45"/>
      <c r="V15" s="43">
        <f>K15+N15+Q15</f>
        <v>558</v>
      </c>
      <c r="W15" s="126"/>
      <c r="X15" s="44">
        <f>ROUND(SUM(L15,O15,R15)/3,3)-IF($T15=1,0.5,IF($T15=2,1.5,0))</f>
        <v>62</v>
      </c>
    </row>
    <row r="16" spans="1:24" s="31" customFormat="1" ht="39.75" customHeight="1">
      <c r="A16" s="35">
        <v>5</v>
      </c>
      <c r="B16" s="113"/>
      <c r="C16" s="36" t="s">
        <v>167</v>
      </c>
      <c r="D16" s="132"/>
      <c r="E16" s="90">
        <v>2</v>
      </c>
      <c r="F16" s="39" t="s">
        <v>168</v>
      </c>
      <c r="G16" s="140" t="s">
        <v>169</v>
      </c>
      <c r="H16" s="63" t="s">
        <v>170</v>
      </c>
      <c r="I16" s="63" t="s">
        <v>171</v>
      </c>
      <c r="J16" s="62" t="s">
        <v>103</v>
      </c>
      <c r="K16" s="43">
        <v>180.5</v>
      </c>
      <c r="L16" s="44">
        <f>K16/3</f>
        <v>60.166666666666664</v>
      </c>
      <c r="M16" s="45">
        <f>RANK(L16,L$12:L$16,0)</f>
        <v>5</v>
      </c>
      <c r="N16" s="43">
        <v>182</v>
      </c>
      <c r="O16" s="44">
        <f>N16/3</f>
        <v>60.666666666666664</v>
      </c>
      <c r="P16" s="45">
        <f>RANK(O16,O$12:O$16,0)</f>
        <v>5</v>
      </c>
      <c r="Q16" s="43">
        <v>190</v>
      </c>
      <c r="R16" s="44">
        <f>Q16/3</f>
        <v>63.333333333333336</v>
      </c>
      <c r="S16" s="45">
        <f>RANK(R16,R$12:R$16,0)</f>
        <v>5</v>
      </c>
      <c r="T16" s="45"/>
      <c r="U16" s="45"/>
      <c r="V16" s="43">
        <f>K16+N16+Q16</f>
        <v>552.5</v>
      </c>
      <c r="W16" s="126"/>
      <c r="X16" s="44">
        <f>ROUND(SUM(L16,O16,R16)/3,3)-IF($T16=1,0.5,IF($T16=2,1.5,0))</f>
        <v>61.389</v>
      </c>
    </row>
    <row r="17" spans="1:24" s="31" customFormat="1" ht="39.75" customHeight="1">
      <c r="A17" s="35"/>
      <c r="B17" s="30"/>
      <c r="C17" s="46" t="s">
        <v>172</v>
      </c>
      <c r="D17" s="47" t="s">
        <v>173</v>
      </c>
      <c r="E17" s="48" t="s">
        <v>26</v>
      </c>
      <c r="F17" s="49" t="s">
        <v>174</v>
      </c>
      <c r="G17" s="50" t="s">
        <v>175</v>
      </c>
      <c r="H17" s="51" t="s">
        <v>176</v>
      </c>
      <c r="I17" s="52" t="s">
        <v>177</v>
      </c>
      <c r="J17" s="53" t="s">
        <v>178</v>
      </c>
      <c r="K17" s="269" t="s">
        <v>179</v>
      </c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s="80" customFormat="1" ht="16.5" customHeight="1">
      <c r="A18" s="69"/>
      <c r="B18" s="120"/>
      <c r="C18" s="70"/>
      <c r="D18" s="71"/>
      <c r="E18" s="72"/>
      <c r="F18" s="73"/>
      <c r="G18" s="74"/>
      <c r="H18" s="75"/>
      <c r="I18" s="76"/>
      <c r="J18" s="75"/>
      <c r="K18" s="77"/>
      <c r="L18" s="78"/>
      <c r="M18" s="79"/>
      <c r="N18" s="77"/>
      <c r="O18" s="78"/>
      <c r="P18" s="79"/>
      <c r="Q18" s="77"/>
      <c r="R18" s="78"/>
      <c r="S18" s="79"/>
      <c r="T18" s="79"/>
      <c r="U18" s="79"/>
      <c r="V18" s="77"/>
      <c r="W18" s="122"/>
      <c r="X18" s="78"/>
    </row>
    <row r="19" spans="1:24" ht="30" customHeight="1">
      <c r="A19" s="81"/>
      <c r="B19" s="81"/>
      <c r="C19" s="81" t="s">
        <v>62</v>
      </c>
      <c r="D19" s="81"/>
      <c r="E19" s="81"/>
      <c r="F19" s="81"/>
      <c r="G19" s="82"/>
      <c r="H19" s="81" t="s">
        <v>63</v>
      </c>
      <c r="I19" s="81"/>
      <c r="J19" s="83"/>
      <c r="K19" s="84"/>
      <c r="L19" s="83"/>
      <c r="M19" s="81"/>
      <c r="N19" s="85"/>
      <c r="O19" s="86"/>
      <c r="P19" s="81"/>
      <c r="Q19" s="85"/>
      <c r="R19" s="86"/>
      <c r="S19" s="81"/>
      <c r="T19" s="81"/>
      <c r="U19" s="81"/>
      <c r="V19" s="81"/>
      <c r="W19" s="81"/>
      <c r="X19" s="86"/>
    </row>
    <row r="20" spans="1:24" ht="15" customHeight="1">
      <c r="A20" s="81"/>
      <c r="B20" s="81"/>
      <c r="C20" s="81"/>
      <c r="D20" s="81"/>
      <c r="E20" s="81"/>
      <c r="F20" s="81"/>
      <c r="G20" s="82"/>
      <c r="H20" s="81"/>
      <c r="I20" s="81"/>
      <c r="J20" s="83"/>
      <c r="K20" s="84"/>
      <c r="L20" s="83"/>
      <c r="M20" s="81"/>
      <c r="N20" s="85"/>
      <c r="O20" s="86"/>
      <c r="P20" s="81"/>
      <c r="Q20" s="85"/>
      <c r="R20" s="86"/>
      <c r="S20" s="81"/>
      <c r="T20" s="81"/>
      <c r="U20" s="81"/>
      <c r="V20" s="81"/>
      <c r="W20" s="81"/>
      <c r="X20" s="86"/>
    </row>
    <row r="21" spans="1:24" ht="30" customHeight="1">
      <c r="A21" s="81"/>
      <c r="B21" s="81"/>
      <c r="C21" s="81" t="s">
        <v>64</v>
      </c>
      <c r="D21" s="81"/>
      <c r="E21" s="81"/>
      <c r="F21" s="81"/>
      <c r="G21" s="82"/>
      <c r="H21" s="81" t="s">
        <v>65</v>
      </c>
      <c r="I21" s="81"/>
      <c r="J21" s="83"/>
      <c r="K21" s="84"/>
      <c r="L21" s="88"/>
      <c r="N21" s="85"/>
      <c r="O21" s="86"/>
      <c r="P21" s="81"/>
      <c r="Q21" s="85"/>
      <c r="R21" s="86"/>
      <c r="S21" s="81"/>
      <c r="T21" s="81"/>
      <c r="U21" s="81"/>
      <c r="V21" s="81"/>
      <c r="W21" s="81"/>
      <c r="X21" s="86"/>
    </row>
    <row r="22" spans="10:12" ht="12.75">
      <c r="J22" s="83"/>
      <c r="K22" s="84"/>
      <c r="L22" s="83"/>
    </row>
    <row r="23" spans="10:12" ht="12.75">
      <c r="J23" s="83"/>
      <c r="K23" s="84"/>
      <c r="L23" s="83"/>
    </row>
  </sheetData>
  <sheetProtection selectLockedCells="1" selectUnlockedCells="1"/>
  <mergeCells count="26">
    <mergeCell ref="V10:V11"/>
    <mergeCell ref="W10:W11"/>
    <mergeCell ref="X10:X11"/>
    <mergeCell ref="K17:X17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X7"/>
  </mergeCells>
  <printOptions/>
  <pageMargins left="0.7875" right="0.7875" top="0.5020833333333333" bottom="0.3875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25"/>
  <sheetViews>
    <sheetView zoomScale="51" zoomScaleNormal="51" zoomScalePageLayoutView="0" workbookViewId="0" topLeftCell="A4">
      <selection activeCell="J19" sqref="J19"/>
    </sheetView>
  </sheetViews>
  <sheetFormatPr defaultColWidth="11.57421875" defaultRowHeight="12.75"/>
  <cols>
    <col min="1" max="1" width="5.2812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6.14062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4" width="9.140625" style="1" customWidth="1"/>
  </cols>
  <sheetData>
    <row r="1" spans="1:24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</row>
    <row r="2" spans="1:24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s="15" customFormat="1" ht="24.75" customHeight="1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s="15" customFormat="1" ht="18.75" customHeight="1">
      <c r="A6" s="257" t="s">
        <v>180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4" ht="18.75" customHeight="1">
      <c r="A7" s="258" t="s">
        <v>125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11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</row>
    <row r="9" spans="1:26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Z9" s="22"/>
    </row>
    <row r="10" spans="1:24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</row>
    <row r="11" spans="1:24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</row>
    <row r="12" spans="1:24" s="31" customFormat="1" ht="39.75" customHeight="1">
      <c r="A12" s="35">
        <v>1</v>
      </c>
      <c r="B12" s="30"/>
      <c r="C12" s="36" t="s">
        <v>181</v>
      </c>
      <c r="D12" s="40"/>
      <c r="E12" s="104" t="s">
        <v>26</v>
      </c>
      <c r="F12" s="145" t="s">
        <v>182</v>
      </c>
      <c r="G12" s="56" t="s">
        <v>183</v>
      </c>
      <c r="H12" s="146" t="s">
        <v>184</v>
      </c>
      <c r="I12" s="147" t="s">
        <v>83</v>
      </c>
      <c r="J12" s="144" t="s">
        <v>185</v>
      </c>
      <c r="K12" s="43">
        <v>203</v>
      </c>
      <c r="L12" s="44">
        <f aca="true" t="shared" si="0" ref="L12:L19">K12/3</f>
        <v>67.66666666666667</v>
      </c>
      <c r="M12" s="45">
        <f aca="true" t="shared" si="1" ref="M12:M19">RANK(L12,L$12:L$19,0)</f>
        <v>1</v>
      </c>
      <c r="N12" s="43">
        <v>204.5</v>
      </c>
      <c r="O12" s="44">
        <f aca="true" t="shared" si="2" ref="O12:O19">N12/3</f>
        <v>68.16666666666667</v>
      </c>
      <c r="P12" s="45">
        <f aca="true" t="shared" si="3" ref="P12:P19">RANK(O12,O$12:O$19,0)</f>
        <v>1</v>
      </c>
      <c r="Q12" s="43">
        <v>207.5</v>
      </c>
      <c r="R12" s="44">
        <f aca="true" t="shared" si="4" ref="R12:R19">Q12/3</f>
        <v>69.16666666666667</v>
      </c>
      <c r="S12" s="45">
        <f aca="true" t="shared" si="5" ref="S12:S19">RANK(R12,R$12:R$19,0)</f>
        <v>1</v>
      </c>
      <c r="T12" s="45"/>
      <c r="U12" s="45"/>
      <c r="V12" s="43">
        <f aca="true" t="shared" si="6" ref="V12:V19">K12+N12+Q12</f>
        <v>615</v>
      </c>
      <c r="W12" s="126"/>
      <c r="X12" s="44">
        <f>ROUND(SUM(L12,O12,R12)/3,3)-IF($T12=1,0.5,IF($T12=2,1.5,0))</f>
        <v>68.333</v>
      </c>
    </row>
    <row r="13" spans="1:24" s="31" customFormat="1" ht="39.75" customHeight="1">
      <c r="A13" s="35">
        <v>2</v>
      </c>
      <c r="B13" s="30"/>
      <c r="C13" s="54" t="s">
        <v>186</v>
      </c>
      <c r="D13" s="55"/>
      <c r="E13" s="42">
        <v>2</v>
      </c>
      <c r="F13" s="54" t="s">
        <v>187</v>
      </c>
      <c r="G13" s="56" t="s">
        <v>188</v>
      </c>
      <c r="H13" s="42" t="s">
        <v>189</v>
      </c>
      <c r="I13" s="57" t="s">
        <v>83</v>
      </c>
      <c r="J13" s="42" t="s">
        <v>6</v>
      </c>
      <c r="K13" s="43">
        <v>191</v>
      </c>
      <c r="L13" s="44">
        <f t="shared" si="0"/>
        <v>63.666666666666664</v>
      </c>
      <c r="M13" s="45">
        <f t="shared" si="1"/>
        <v>2</v>
      </c>
      <c r="N13" s="43">
        <v>185</v>
      </c>
      <c r="O13" s="44">
        <f t="shared" si="2"/>
        <v>61.666666666666664</v>
      </c>
      <c r="P13" s="45">
        <f t="shared" si="3"/>
        <v>4</v>
      </c>
      <c r="Q13" s="43">
        <v>190.5</v>
      </c>
      <c r="R13" s="44">
        <f t="shared" si="4"/>
        <v>63.5</v>
      </c>
      <c r="S13" s="45">
        <f t="shared" si="5"/>
        <v>2</v>
      </c>
      <c r="T13" s="45"/>
      <c r="U13" s="45"/>
      <c r="V13" s="43">
        <f t="shared" si="6"/>
        <v>566.5</v>
      </c>
      <c r="W13" s="126"/>
      <c r="X13" s="44">
        <f>ROUND(SUM(L13,O13,R13)/3,3)-IF($T13=1,0.5,IF($T13=2,1.5,0))</f>
        <v>62.944</v>
      </c>
    </row>
    <row r="14" spans="1:24" s="31" customFormat="1" ht="39.75" customHeight="1">
      <c r="A14" s="35">
        <v>3</v>
      </c>
      <c r="B14" s="30"/>
      <c r="C14" s="36" t="s">
        <v>190</v>
      </c>
      <c r="D14" s="103"/>
      <c r="E14" s="104" t="s">
        <v>26</v>
      </c>
      <c r="F14" s="97" t="s">
        <v>191</v>
      </c>
      <c r="G14" s="148" t="s">
        <v>192</v>
      </c>
      <c r="H14" s="67" t="s">
        <v>193</v>
      </c>
      <c r="I14" s="67" t="s">
        <v>137</v>
      </c>
      <c r="J14" s="68" t="s">
        <v>138</v>
      </c>
      <c r="K14" s="43">
        <v>181</v>
      </c>
      <c r="L14" s="44">
        <f t="shared" si="0"/>
        <v>60.333333333333336</v>
      </c>
      <c r="M14" s="45">
        <f t="shared" si="1"/>
        <v>6</v>
      </c>
      <c r="N14" s="43">
        <v>191</v>
      </c>
      <c r="O14" s="44">
        <f t="shared" si="2"/>
        <v>63.666666666666664</v>
      </c>
      <c r="P14" s="45">
        <f t="shared" si="3"/>
        <v>2</v>
      </c>
      <c r="Q14" s="43">
        <v>187.5</v>
      </c>
      <c r="R14" s="44">
        <f t="shared" si="4"/>
        <v>62.5</v>
      </c>
      <c r="S14" s="45">
        <f t="shared" si="5"/>
        <v>4</v>
      </c>
      <c r="T14" s="45"/>
      <c r="U14" s="45"/>
      <c r="V14" s="43">
        <f t="shared" si="6"/>
        <v>559.5</v>
      </c>
      <c r="W14" s="126"/>
      <c r="X14" s="44">
        <f>ROUND(SUM(L14,O14,R14)/3,3)-IF($S14=1,0.5,IF($S14=2,1.5,0))</f>
        <v>62.167</v>
      </c>
    </row>
    <row r="15" spans="1:24" s="31" customFormat="1" ht="39.75" customHeight="1">
      <c r="A15" s="35">
        <v>4</v>
      </c>
      <c r="B15" s="30"/>
      <c r="C15" s="54" t="s">
        <v>194</v>
      </c>
      <c r="D15" s="55"/>
      <c r="E15" s="42" t="s">
        <v>26</v>
      </c>
      <c r="F15" s="54" t="s">
        <v>39</v>
      </c>
      <c r="G15" s="56" t="s">
        <v>40</v>
      </c>
      <c r="H15" s="42" t="s">
        <v>41</v>
      </c>
      <c r="I15" s="57" t="s">
        <v>161</v>
      </c>
      <c r="J15" s="42" t="s">
        <v>6</v>
      </c>
      <c r="K15" s="43">
        <v>184</v>
      </c>
      <c r="L15" s="44">
        <f t="shared" si="0"/>
        <v>61.333333333333336</v>
      </c>
      <c r="M15" s="45">
        <f t="shared" si="1"/>
        <v>5</v>
      </c>
      <c r="N15" s="43">
        <v>186.5</v>
      </c>
      <c r="O15" s="44">
        <f t="shared" si="2"/>
        <v>62.166666666666664</v>
      </c>
      <c r="P15" s="45">
        <f t="shared" si="3"/>
        <v>3</v>
      </c>
      <c r="Q15" s="43">
        <v>188.5</v>
      </c>
      <c r="R15" s="44">
        <f t="shared" si="4"/>
        <v>62.833333333333336</v>
      </c>
      <c r="S15" s="45">
        <f t="shared" si="5"/>
        <v>3</v>
      </c>
      <c r="T15" s="45"/>
      <c r="U15" s="45"/>
      <c r="V15" s="43">
        <f t="shared" si="6"/>
        <v>559</v>
      </c>
      <c r="W15" s="126"/>
      <c r="X15" s="44">
        <f>ROUND(SUM(L15,O15,R15)/3,3)-IF($T15=1,0.5,IF($T15=2,1.5,0))</f>
        <v>62.111</v>
      </c>
    </row>
    <row r="16" spans="1:24" s="31" customFormat="1" ht="39.75" customHeight="1">
      <c r="A16" s="35">
        <v>5</v>
      </c>
      <c r="B16" s="30"/>
      <c r="C16" s="46" t="s">
        <v>195</v>
      </c>
      <c r="D16" s="47"/>
      <c r="E16" s="48" t="s">
        <v>26</v>
      </c>
      <c r="F16" s="123" t="s">
        <v>196</v>
      </c>
      <c r="G16" s="124" t="s">
        <v>197</v>
      </c>
      <c r="H16" s="125" t="s">
        <v>198</v>
      </c>
      <c r="I16" s="125" t="s">
        <v>199</v>
      </c>
      <c r="J16" s="115" t="s">
        <v>200</v>
      </c>
      <c r="K16" s="43">
        <v>184.5</v>
      </c>
      <c r="L16" s="44">
        <f t="shared" si="0"/>
        <v>61.5</v>
      </c>
      <c r="M16" s="45">
        <f t="shared" si="1"/>
        <v>4</v>
      </c>
      <c r="N16" s="43">
        <v>184.5</v>
      </c>
      <c r="O16" s="44">
        <f t="shared" si="2"/>
        <v>61.5</v>
      </c>
      <c r="P16" s="45">
        <f t="shared" si="3"/>
        <v>6</v>
      </c>
      <c r="Q16" s="43">
        <v>187</v>
      </c>
      <c r="R16" s="44">
        <f t="shared" si="4"/>
        <v>62.333333333333336</v>
      </c>
      <c r="S16" s="45">
        <f t="shared" si="5"/>
        <v>6</v>
      </c>
      <c r="T16" s="45"/>
      <c r="U16" s="45"/>
      <c r="V16" s="43">
        <f t="shared" si="6"/>
        <v>556</v>
      </c>
      <c r="W16" s="126"/>
      <c r="X16" s="44">
        <f>ROUND(SUM(L16,O16,R16)/3,3)-IF($T16=1,0.5,IF($T16=2,1.5,0))</f>
        <v>61.778</v>
      </c>
    </row>
    <row r="17" spans="1:24" s="31" customFormat="1" ht="39.75" customHeight="1">
      <c r="A17" s="35">
        <v>6</v>
      </c>
      <c r="B17" s="30"/>
      <c r="C17" s="58" t="s">
        <v>201</v>
      </c>
      <c r="D17" s="59"/>
      <c r="E17" s="61" t="s">
        <v>26</v>
      </c>
      <c r="F17" s="58" t="s">
        <v>202</v>
      </c>
      <c r="G17" s="60" t="s">
        <v>203</v>
      </c>
      <c r="H17" s="61" t="s">
        <v>204</v>
      </c>
      <c r="I17" s="61" t="s">
        <v>205</v>
      </c>
      <c r="J17" s="62" t="s">
        <v>51</v>
      </c>
      <c r="K17" s="43">
        <v>185.5</v>
      </c>
      <c r="L17" s="44">
        <f t="shared" si="0"/>
        <v>61.833333333333336</v>
      </c>
      <c r="M17" s="45">
        <f t="shared" si="1"/>
        <v>3</v>
      </c>
      <c r="N17" s="43">
        <v>185</v>
      </c>
      <c r="O17" s="44">
        <f t="shared" si="2"/>
        <v>61.666666666666664</v>
      </c>
      <c r="P17" s="45">
        <f t="shared" si="3"/>
        <v>4</v>
      </c>
      <c r="Q17" s="43">
        <v>187.5</v>
      </c>
      <c r="R17" s="44">
        <f t="shared" si="4"/>
        <v>62.5</v>
      </c>
      <c r="S17" s="45">
        <f t="shared" si="5"/>
        <v>4</v>
      </c>
      <c r="T17" s="45">
        <v>1</v>
      </c>
      <c r="U17" s="45"/>
      <c r="V17" s="43">
        <f t="shared" si="6"/>
        <v>558</v>
      </c>
      <c r="W17" s="126"/>
      <c r="X17" s="44">
        <f>ROUND(SUM(L17,O17,R17)/3,3)-IF($T17=1,0.5,IF($T17=2,1.5,0))</f>
        <v>61.5</v>
      </c>
    </row>
    <row r="18" spans="1:24" s="31" customFormat="1" ht="39.75" customHeight="1">
      <c r="A18" s="35">
        <v>7</v>
      </c>
      <c r="B18" s="113"/>
      <c r="C18" s="36" t="s">
        <v>206</v>
      </c>
      <c r="D18" s="132"/>
      <c r="E18" s="90" t="s">
        <v>26</v>
      </c>
      <c r="F18" s="39" t="s">
        <v>207</v>
      </c>
      <c r="G18" s="149" t="s">
        <v>208</v>
      </c>
      <c r="H18" s="41" t="s">
        <v>209</v>
      </c>
      <c r="I18" s="63" t="s">
        <v>205</v>
      </c>
      <c r="J18" s="150" t="s">
        <v>210</v>
      </c>
      <c r="K18" s="43">
        <v>181</v>
      </c>
      <c r="L18" s="44">
        <f t="shared" si="0"/>
        <v>60.333333333333336</v>
      </c>
      <c r="M18" s="45">
        <f t="shared" si="1"/>
        <v>6</v>
      </c>
      <c r="N18" s="43">
        <v>181.5</v>
      </c>
      <c r="O18" s="44">
        <f t="shared" si="2"/>
        <v>60.5</v>
      </c>
      <c r="P18" s="45">
        <f t="shared" si="3"/>
        <v>7</v>
      </c>
      <c r="Q18" s="43">
        <v>185</v>
      </c>
      <c r="R18" s="44">
        <f t="shared" si="4"/>
        <v>61.666666666666664</v>
      </c>
      <c r="S18" s="45">
        <f t="shared" si="5"/>
        <v>7</v>
      </c>
      <c r="T18" s="45"/>
      <c r="U18" s="45"/>
      <c r="V18" s="43">
        <f t="shared" si="6"/>
        <v>547.5</v>
      </c>
      <c r="W18" s="126"/>
      <c r="X18" s="44">
        <f>ROUND(SUM(L18,O18,R18)/3,3)-IF($T18=1,0.5,IF($T18=2,1.5,0))</f>
        <v>60.833</v>
      </c>
    </row>
    <row r="19" spans="1:24" s="31" customFormat="1" ht="39.75" customHeight="1">
      <c r="A19" s="35">
        <v>8</v>
      </c>
      <c r="B19" s="113"/>
      <c r="C19" s="151" t="s">
        <v>211</v>
      </c>
      <c r="D19" s="103"/>
      <c r="E19" s="90" t="s">
        <v>26</v>
      </c>
      <c r="F19" s="97" t="s">
        <v>212</v>
      </c>
      <c r="G19" s="105" t="s">
        <v>54</v>
      </c>
      <c r="H19" s="51" t="s">
        <v>82</v>
      </c>
      <c r="I19" s="96" t="s">
        <v>99</v>
      </c>
      <c r="J19" s="50" t="s">
        <v>84</v>
      </c>
      <c r="K19" s="43">
        <v>177</v>
      </c>
      <c r="L19" s="44">
        <f t="shared" si="0"/>
        <v>59</v>
      </c>
      <c r="M19" s="45">
        <f t="shared" si="1"/>
        <v>8</v>
      </c>
      <c r="N19" s="43">
        <v>177</v>
      </c>
      <c r="O19" s="44">
        <f t="shared" si="2"/>
        <v>59</v>
      </c>
      <c r="P19" s="45">
        <f t="shared" si="3"/>
        <v>8</v>
      </c>
      <c r="Q19" s="43">
        <v>181.5</v>
      </c>
      <c r="R19" s="44">
        <f t="shared" si="4"/>
        <v>60.5</v>
      </c>
      <c r="S19" s="45">
        <f t="shared" si="5"/>
        <v>8</v>
      </c>
      <c r="T19" s="45"/>
      <c r="U19" s="45"/>
      <c r="V19" s="43">
        <f t="shared" si="6"/>
        <v>535.5</v>
      </c>
      <c r="W19" s="126"/>
      <c r="X19" s="44">
        <f>ROUND(SUM(L19,O19,R19)/3,3)-IF($T19=1,0.5,IF($T19=2,1.5,0))</f>
        <v>59.5</v>
      </c>
    </row>
    <row r="20" spans="1:24" s="80" customFormat="1" ht="16.5" customHeight="1">
      <c r="A20" s="69"/>
      <c r="B20" s="120"/>
      <c r="C20" s="70"/>
      <c r="D20" s="71"/>
      <c r="E20" s="72"/>
      <c r="F20" s="73"/>
      <c r="G20" s="74"/>
      <c r="H20" s="75"/>
      <c r="I20" s="76"/>
      <c r="J20" s="75"/>
      <c r="K20" s="77"/>
      <c r="L20" s="78"/>
      <c r="M20" s="79"/>
      <c r="N20" s="77"/>
      <c r="O20" s="78"/>
      <c r="P20" s="79"/>
      <c r="Q20" s="77"/>
      <c r="R20" s="78"/>
      <c r="S20" s="79"/>
      <c r="T20" s="79"/>
      <c r="U20" s="79"/>
      <c r="V20" s="77"/>
      <c r="W20" s="122"/>
      <c r="X20" s="78"/>
    </row>
    <row r="21" spans="1:24" ht="30" customHeight="1">
      <c r="A21" s="81"/>
      <c r="B21" s="81"/>
      <c r="C21" s="81" t="s">
        <v>62</v>
      </c>
      <c r="D21" s="81"/>
      <c r="E21" s="81"/>
      <c r="F21" s="81"/>
      <c r="G21" s="82"/>
      <c r="H21" s="81" t="s">
        <v>63</v>
      </c>
      <c r="I21" s="81"/>
      <c r="J21" s="83"/>
      <c r="K21" s="84"/>
      <c r="L21" s="83"/>
      <c r="M21" s="81"/>
      <c r="N21" s="85"/>
      <c r="O21" s="86"/>
      <c r="P21" s="81"/>
      <c r="Q21" s="85"/>
      <c r="R21" s="86"/>
      <c r="S21" s="81"/>
      <c r="T21" s="81"/>
      <c r="U21" s="81"/>
      <c r="V21" s="81"/>
      <c r="W21" s="81"/>
      <c r="X21" s="86"/>
    </row>
    <row r="22" spans="1:24" ht="15" customHeight="1">
      <c r="A22" s="81"/>
      <c r="B22" s="81"/>
      <c r="C22" s="81"/>
      <c r="D22" s="81"/>
      <c r="E22" s="81"/>
      <c r="F22" s="81"/>
      <c r="G22" s="82"/>
      <c r="H22" s="81"/>
      <c r="I22" s="81"/>
      <c r="J22" s="83"/>
      <c r="K22" s="84"/>
      <c r="L22" s="83"/>
      <c r="M22" s="81"/>
      <c r="N22" s="85"/>
      <c r="O22" s="86"/>
      <c r="P22" s="81"/>
      <c r="Q22" s="85"/>
      <c r="R22" s="86"/>
      <c r="S22" s="81"/>
      <c r="T22" s="81"/>
      <c r="U22" s="81"/>
      <c r="V22" s="81"/>
      <c r="W22" s="81"/>
      <c r="X22" s="86"/>
    </row>
    <row r="23" spans="1:24" ht="30" customHeight="1">
      <c r="A23" s="81"/>
      <c r="B23" s="81"/>
      <c r="C23" s="81" t="s">
        <v>64</v>
      </c>
      <c r="D23" s="81"/>
      <c r="E23" s="81"/>
      <c r="F23" s="81"/>
      <c r="G23" s="82"/>
      <c r="H23" s="81" t="s">
        <v>65</v>
      </c>
      <c r="I23" s="81"/>
      <c r="J23" s="83"/>
      <c r="K23" s="84"/>
      <c r="L23" s="88"/>
      <c r="N23" s="85"/>
      <c r="O23" s="86"/>
      <c r="P23" s="81"/>
      <c r="Q23" s="85"/>
      <c r="R23" s="86"/>
      <c r="S23" s="81"/>
      <c r="T23" s="81"/>
      <c r="U23" s="81"/>
      <c r="V23" s="81"/>
      <c r="W23" s="81"/>
      <c r="X23" s="86"/>
    </row>
    <row r="24" spans="10:12" ht="12.75">
      <c r="J24" s="83"/>
      <c r="K24" s="84"/>
      <c r="L24" s="83"/>
    </row>
    <row r="25" spans="10:12" ht="12.75">
      <c r="J25" s="83"/>
      <c r="K25" s="84"/>
      <c r="L25" s="83"/>
    </row>
  </sheetData>
  <sheetProtection selectLockedCells="1" selectUnlockedCells="1"/>
  <mergeCells count="25">
    <mergeCell ref="V10:V11"/>
    <mergeCell ref="W10:W11"/>
    <mergeCell ref="X10:X11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X7"/>
  </mergeCells>
  <printOptions/>
  <pageMargins left="0.7875" right="0.7875" top="0.5020833333333333" bottom="0.3875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T24"/>
  <sheetViews>
    <sheetView zoomScale="51" zoomScaleNormal="51" zoomScalePageLayoutView="0" workbookViewId="0" topLeftCell="A2">
      <selection activeCell="J18" sqref="J18"/>
    </sheetView>
  </sheetViews>
  <sheetFormatPr defaultColWidth="11.57421875" defaultRowHeight="12.75"/>
  <cols>
    <col min="1" max="1" width="5.2812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6.14062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4" width="9.140625" style="1" customWidth="1"/>
  </cols>
  <sheetData>
    <row r="1" spans="1:24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</row>
    <row r="2" spans="1:24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s="15" customFormat="1" ht="24.75" customHeight="1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s="15" customFormat="1" ht="18.75" customHeight="1">
      <c r="A6" s="257" t="s">
        <v>213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4" ht="18.75" customHeight="1">
      <c r="A7" s="258" t="s">
        <v>125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11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</row>
    <row r="9" spans="1:26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Z9" s="22"/>
    </row>
    <row r="10" spans="1:25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  <c r="Y10" s="268" t="s">
        <v>126</v>
      </c>
    </row>
    <row r="11" spans="1:25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  <c r="Y11" s="268"/>
    </row>
    <row r="12" spans="1:254" ht="39.75" customHeight="1">
      <c r="A12" s="35">
        <v>1</v>
      </c>
      <c r="B12"/>
      <c r="C12" s="36" t="s">
        <v>214</v>
      </c>
      <c r="D12" s="37"/>
      <c r="E12" s="38" t="s">
        <v>26</v>
      </c>
      <c r="F12" s="39" t="s">
        <v>27</v>
      </c>
      <c r="G12" s="40" t="s">
        <v>28</v>
      </c>
      <c r="H12" s="41" t="s">
        <v>29</v>
      </c>
      <c r="I12" s="41" t="s">
        <v>30</v>
      </c>
      <c r="J12" s="63" t="s">
        <v>31</v>
      </c>
      <c r="K12" s="43">
        <v>200</v>
      </c>
      <c r="L12" s="44">
        <f aca="true" t="shared" si="0" ref="L12:L17">K12/3</f>
        <v>66.66666666666667</v>
      </c>
      <c r="M12" s="45">
        <f aca="true" t="shared" si="1" ref="M12:M17">RANK(L12,L$12:L$18,0)</f>
        <v>1</v>
      </c>
      <c r="N12" s="43">
        <v>194</v>
      </c>
      <c r="O12" s="44">
        <f aca="true" t="shared" si="2" ref="O12:O17">N12/3</f>
        <v>64.66666666666667</v>
      </c>
      <c r="P12" s="45">
        <f aca="true" t="shared" si="3" ref="P12:P17">RANK(O12,O$12:O$18,0)</f>
        <v>2</v>
      </c>
      <c r="Q12" s="43">
        <v>201</v>
      </c>
      <c r="R12" s="44">
        <f aca="true" t="shared" si="4" ref="R12:R17">Q12/3</f>
        <v>67</v>
      </c>
      <c r="S12" s="45">
        <f aca="true" t="shared" si="5" ref="S12:S17">RANK(R12,R$12:R$18,0)</f>
        <v>1</v>
      </c>
      <c r="T12" s="45">
        <v>1</v>
      </c>
      <c r="U12" s="45"/>
      <c r="V12" s="43">
        <f aca="true" t="shared" si="6" ref="V12:V17">K12+N12+Q12</f>
        <v>595</v>
      </c>
      <c r="W12" s="126"/>
      <c r="X12" s="44">
        <f aca="true" t="shared" si="7" ref="X12:X17">ROUND(SUM(L12,O12,R12)/3,3)-IF($T12=1,0.5,IF($T12=2,1.5,0))</f>
        <v>65.611</v>
      </c>
      <c r="Y12" s="127" t="s">
        <v>128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" s="31" customFormat="1" ht="39.75" customHeight="1">
      <c r="A13" s="35">
        <v>2</v>
      </c>
      <c r="B13" s="30"/>
      <c r="C13" s="36" t="s">
        <v>215</v>
      </c>
      <c r="D13" s="37"/>
      <c r="E13" s="38" t="s">
        <v>26</v>
      </c>
      <c r="F13" s="137" t="s">
        <v>152</v>
      </c>
      <c r="G13" s="138" t="s">
        <v>153</v>
      </c>
      <c r="H13" s="139" t="s">
        <v>154</v>
      </c>
      <c r="I13" s="139" t="s">
        <v>155</v>
      </c>
      <c r="J13" s="139" t="s">
        <v>216</v>
      </c>
      <c r="K13" s="43">
        <v>194.5</v>
      </c>
      <c r="L13" s="44">
        <f t="shared" si="0"/>
        <v>64.83333333333333</v>
      </c>
      <c r="M13" s="45">
        <f t="shared" si="1"/>
        <v>2</v>
      </c>
      <c r="N13" s="43">
        <v>191.5</v>
      </c>
      <c r="O13" s="44">
        <f t="shared" si="2"/>
        <v>63.833333333333336</v>
      </c>
      <c r="P13" s="45">
        <f t="shared" si="3"/>
        <v>4</v>
      </c>
      <c r="Q13" s="43">
        <v>198</v>
      </c>
      <c r="R13" s="44">
        <f t="shared" si="4"/>
        <v>66</v>
      </c>
      <c r="S13" s="45">
        <f t="shared" si="5"/>
        <v>2</v>
      </c>
      <c r="T13" s="45">
        <v>1</v>
      </c>
      <c r="U13" s="45"/>
      <c r="V13" s="43">
        <f t="shared" si="6"/>
        <v>584</v>
      </c>
      <c r="W13" s="126"/>
      <c r="X13" s="44">
        <f t="shared" si="7"/>
        <v>64.389</v>
      </c>
      <c r="Y13" s="127" t="s">
        <v>128</v>
      </c>
    </row>
    <row r="14" spans="1:25" s="31" customFormat="1" ht="39.75" customHeight="1">
      <c r="A14" s="35">
        <v>3</v>
      </c>
      <c r="B14" s="113"/>
      <c r="C14" s="46" t="s">
        <v>127</v>
      </c>
      <c r="D14" s="47"/>
      <c r="E14" s="48" t="s">
        <v>128</v>
      </c>
      <c r="F14" s="123" t="s">
        <v>129</v>
      </c>
      <c r="G14" s="124" t="s">
        <v>130</v>
      </c>
      <c r="H14" s="125" t="s">
        <v>110</v>
      </c>
      <c r="I14" s="125" t="s">
        <v>131</v>
      </c>
      <c r="J14" s="53" t="s">
        <v>217</v>
      </c>
      <c r="K14" s="43">
        <v>184</v>
      </c>
      <c r="L14" s="44">
        <f t="shared" si="0"/>
        <v>61.333333333333336</v>
      </c>
      <c r="M14" s="45">
        <f t="shared" si="1"/>
        <v>4</v>
      </c>
      <c r="N14" s="43">
        <v>194</v>
      </c>
      <c r="O14" s="44">
        <f t="shared" si="2"/>
        <v>64.66666666666667</v>
      </c>
      <c r="P14" s="45">
        <f t="shared" si="3"/>
        <v>2</v>
      </c>
      <c r="Q14" s="43">
        <v>193</v>
      </c>
      <c r="R14" s="44">
        <f t="shared" si="4"/>
        <v>64.33333333333333</v>
      </c>
      <c r="S14" s="45">
        <f t="shared" si="5"/>
        <v>3</v>
      </c>
      <c r="T14" s="45"/>
      <c r="U14" s="45"/>
      <c r="V14" s="43">
        <f t="shared" si="6"/>
        <v>571</v>
      </c>
      <c r="W14" s="126"/>
      <c r="X14" s="44">
        <f t="shared" si="7"/>
        <v>63.444</v>
      </c>
      <c r="Y14" s="127" t="s">
        <v>128</v>
      </c>
    </row>
    <row r="15" spans="1:25" s="31" customFormat="1" ht="39.75" customHeight="1">
      <c r="A15" s="35">
        <v>4</v>
      </c>
      <c r="B15" s="30"/>
      <c r="C15" s="36" t="s">
        <v>218</v>
      </c>
      <c r="D15" s="132"/>
      <c r="E15" s="90" t="s">
        <v>128</v>
      </c>
      <c r="F15" s="39" t="s">
        <v>219</v>
      </c>
      <c r="G15" s="140" t="s">
        <v>220</v>
      </c>
      <c r="H15" s="63" t="s">
        <v>221</v>
      </c>
      <c r="I15" s="63" t="s">
        <v>170</v>
      </c>
      <c r="J15" s="62" t="s">
        <v>103</v>
      </c>
      <c r="K15" s="43">
        <v>185</v>
      </c>
      <c r="L15" s="44">
        <f t="shared" si="0"/>
        <v>61.666666666666664</v>
      </c>
      <c r="M15" s="45">
        <f t="shared" si="1"/>
        <v>3</v>
      </c>
      <c r="N15" s="43">
        <v>194.5</v>
      </c>
      <c r="O15" s="44">
        <f t="shared" si="2"/>
        <v>64.83333333333333</v>
      </c>
      <c r="P15" s="45">
        <f t="shared" si="3"/>
        <v>1</v>
      </c>
      <c r="Q15" s="43">
        <v>188.5</v>
      </c>
      <c r="R15" s="44">
        <f t="shared" si="4"/>
        <v>62.833333333333336</v>
      </c>
      <c r="S15" s="45">
        <f t="shared" si="5"/>
        <v>5</v>
      </c>
      <c r="T15" s="45"/>
      <c r="U15" s="45"/>
      <c r="V15" s="43">
        <f t="shared" si="6"/>
        <v>568</v>
      </c>
      <c r="W15" s="126"/>
      <c r="X15" s="44">
        <f t="shared" si="7"/>
        <v>63.111</v>
      </c>
      <c r="Y15" s="127" t="s">
        <v>128</v>
      </c>
    </row>
    <row r="16" spans="1:25" s="31" customFormat="1" ht="39.75" customHeight="1">
      <c r="A16" s="35">
        <v>5</v>
      </c>
      <c r="B16" s="113"/>
      <c r="C16" s="36" t="s">
        <v>76</v>
      </c>
      <c r="D16" s="64"/>
      <c r="E16" s="65" t="s">
        <v>26</v>
      </c>
      <c r="F16" s="66" t="s">
        <v>77</v>
      </c>
      <c r="G16" s="100" t="s">
        <v>78</v>
      </c>
      <c r="H16" s="67" t="s">
        <v>60</v>
      </c>
      <c r="I16" s="67" t="s">
        <v>79</v>
      </c>
      <c r="J16" s="68" t="s">
        <v>61</v>
      </c>
      <c r="K16" s="43">
        <v>181.5</v>
      </c>
      <c r="L16" s="44">
        <f t="shared" si="0"/>
        <v>60.5</v>
      </c>
      <c r="M16" s="45">
        <f t="shared" si="1"/>
        <v>5</v>
      </c>
      <c r="N16" s="43">
        <v>190.5</v>
      </c>
      <c r="O16" s="44">
        <f t="shared" si="2"/>
        <v>63.5</v>
      </c>
      <c r="P16" s="45">
        <f t="shared" si="3"/>
        <v>5</v>
      </c>
      <c r="Q16" s="43">
        <v>192</v>
      </c>
      <c r="R16" s="44">
        <f t="shared" si="4"/>
        <v>64</v>
      </c>
      <c r="S16" s="45">
        <f t="shared" si="5"/>
        <v>4</v>
      </c>
      <c r="T16" s="45"/>
      <c r="U16" s="45"/>
      <c r="V16" s="43">
        <f t="shared" si="6"/>
        <v>564</v>
      </c>
      <c r="W16" s="126"/>
      <c r="X16" s="44">
        <f t="shared" si="7"/>
        <v>62.667</v>
      </c>
      <c r="Y16" s="127" t="s">
        <v>222</v>
      </c>
    </row>
    <row r="17" spans="1:25" s="80" customFormat="1" ht="41.25" customHeight="1">
      <c r="A17" s="35">
        <v>6</v>
      </c>
      <c r="B17" s="113"/>
      <c r="C17" s="89" t="s">
        <v>223</v>
      </c>
      <c r="D17" s="37" t="s">
        <v>224</v>
      </c>
      <c r="E17" s="48" t="s">
        <v>26</v>
      </c>
      <c r="F17" s="91" t="s">
        <v>225</v>
      </c>
      <c r="G17" s="92" t="s">
        <v>226</v>
      </c>
      <c r="H17" s="93" t="s">
        <v>227</v>
      </c>
      <c r="I17" s="94" t="s">
        <v>199</v>
      </c>
      <c r="J17" s="115" t="s">
        <v>200</v>
      </c>
      <c r="K17" s="43">
        <v>169.5</v>
      </c>
      <c r="L17" s="44">
        <f t="shared" si="0"/>
        <v>56.5</v>
      </c>
      <c r="M17" s="45">
        <f t="shared" si="1"/>
        <v>6</v>
      </c>
      <c r="N17" s="43">
        <v>169.5</v>
      </c>
      <c r="O17" s="44">
        <f t="shared" si="2"/>
        <v>56.5</v>
      </c>
      <c r="P17" s="45">
        <f t="shared" si="3"/>
        <v>6</v>
      </c>
      <c r="Q17" s="43">
        <v>175.5</v>
      </c>
      <c r="R17" s="44">
        <f t="shared" si="4"/>
        <v>58.5</v>
      </c>
      <c r="S17" s="45">
        <f t="shared" si="5"/>
        <v>6</v>
      </c>
      <c r="T17" s="45"/>
      <c r="U17" s="45"/>
      <c r="V17" s="43">
        <f t="shared" si="6"/>
        <v>514.5</v>
      </c>
      <c r="W17" s="126"/>
      <c r="X17" s="44">
        <f t="shared" si="7"/>
        <v>57.167</v>
      </c>
      <c r="Y17" s="127" t="s">
        <v>146</v>
      </c>
    </row>
    <row r="18" spans="1:25" s="80" customFormat="1" ht="41.25" customHeight="1">
      <c r="A18" s="35"/>
      <c r="B18" s="113"/>
      <c r="C18" s="36" t="s">
        <v>228</v>
      </c>
      <c r="D18" s="37"/>
      <c r="E18" s="38" t="s">
        <v>26</v>
      </c>
      <c r="F18" s="39" t="s">
        <v>53</v>
      </c>
      <c r="G18" s="40" t="s">
        <v>229</v>
      </c>
      <c r="H18" s="41" t="s">
        <v>55</v>
      </c>
      <c r="I18" s="41" t="s">
        <v>55</v>
      </c>
      <c r="J18" s="63" t="s">
        <v>56</v>
      </c>
      <c r="K18" s="269" t="s">
        <v>230</v>
      </c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127" t="s">
        <v>146</v>
      </c>
    </row>
    <row r="19" spans="1:24" s="80" customFormat="1" ht="16.5" customHeight="1">
      <c r="A19" s="69"/>
      <c r="B19" s="120"/>
      <c r="C19" s="70"/>
      <c r="D19" s="71"/>
      <c r="E19" s="72"/>
      <c r="F19" s="73"/>
      <c r="G19" s="74"/>
      <c r="H19" s="75"/>
      <c r="I19" s="76"/>
      <c r="J19" s="75"/>
      <c r="K19" s="77"/>
      <c r="L19" s="78"/>
      <c r="M19" s="79"/>
      <c r="N19" s="77"/>
      <c r="O19" s="78"/>
      <c r="P19" s="79"/>
      <c r="Q19" s="77"/>
      <c r="R19" s="78"/>
      <c r="S19" s="79"/>
      <c r="T19" s="79"/>
      <c r="U19" s="79"/>
      <c r="V19" s="77"/>
      <c r="W19" s="122"/>
      <c r="X19" s="78"/>
    </row>
    <row r="20" spans="1:24" ht="30" customHeight="1">
      <c r="A20" s="81"/>
      <c r="B20" s="81"/>
      <c r="C20" s="81" t="s">
        <v>62</v>
      </c>
      <c r="D20" s="81"/>
      <c r="E20" s="81"/>
      <c r="F20" s="81"/>
      <c r="G20" s="82"/>
      <c r="H20" s="81" t="s">
        <v>63</v>
      </c>
      <c r="I20" s="81"/>
      <c r="J20" s="83"/>
      <c r="K20" s="84"/>
      <c r="L20" s="83"/>
      <c r="M20" s="81"/>
      <c r="N20" s="85"/>
      <c r="O20" s="86"/>
      <c r="P20" s="81"/>
      <c r="Q20" s="85"/>
      <c r="R20" s="86"/>
      <c r="S20" s="81"/>
      <c r="T20" s="81"/>
      <c r="U20" s="81"/>
      <c r="V20" s="81"/>
      <c r="W20" s="81"/>
      <c r="X20" s="86"/>
    </row>
    <row r="21" spans="1:24" ht="15" customHeight="1">
      <c r="A21" s="81"/>
      <c r="B21" s="81"/>
      <c r="C21" s="81"/>
      <c r="D21" s="81"/>
      <c r="E21" s="81"/>
      <c r="F21" s="81"/>
      <c r="G21" s="82"/>
      <c r="H21" s="81"/>
      <c r="I21" s="81"/>
      <c r="J21" s="83"/>
      <c r="K21" s="84"/>
      <c r="L21" s="83"/>
      <c r="M21" s="81"/>
      <c r="N21" s="85"/>
      <c r="O21" s="86"/>
      <c r="P21" s="81"/>
      <c r="Q21" s="85"/>
      <c r="R21" s="86"/>
      <c r="S21" s="81"/>
      <c r="T21" s="81"/>
      <c r="U21" s="81"/>
      <c r="V21" s="81"/>
      <c r="W21" s="81"/>
      <c r="X21" s="86"/>
    </row>
    <row r="22" spans="1:24" ht="30" customHeight="1">
      <c r="A22" s="81"/>
      <c r="B22" s="81"/>
      <c r="C22" s="81" t="s">
        <v>64</v>
      </c>
      <c r="D22" s="81"/>
      <c r="E22" s="81"/>
      <c r="F22" s="81"/>
      <c r="G22" s="82"/>
      <c r="H22" s="81" t="s">
        <v>65</v>
      </c>
      <c r="I22" s="81"/>
      <c r="J22" s="83"/>
      <c r="K22" s="84"/>
      <c r="L22" s="88"/>
      <c r="N22" s="85"/>
      <c r="O22" s="86"/>
      <c r="P22" s="81"/>
      <c r="Q22" s="85"/>
      <c r="R22" s="86"/>
      <c r="S22" s="81"/>
      <c r="T22" s="81"/>
      <c r="U22" s="81"/>
      <c r="V22" s="81"/>
      <c r="W22" s="81"/>
      <c r="X22" s="86"/>
    </row>
    <row r="23" spans="10:12" ht="12.75">
      <c r="J23" s="83"/>
      <c r="K23" s="84"/>
      <c r="L23" s="83"/>
    </row>
    <row r="24" spans="10:12" ht="12.75">
      <c r="J24" s="83"/>
      <c r="K24" s="84"/>
      <c r="L24" s="83"/>
    </row>
  </sheetData>
  <sheetProtection selectLockedCells="1" selectUnlockedCells="1"/>
  <mergeCells count="27">
    <mergeCell ref="V10:V11"/>
    <mergeCell ref="W10:W11"/>
    <mergeCell ref="X10:X11"/>
    <mergeCell ref="Y10:Y11"/>
    <mergeCell ref="K18:X18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X7"/>
  </mergeCells>
  <printOptions/>
  <pageMargins left="0.7875" right="0.7875" top="0.5020833333333333" bottom="0.3875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3"/>
  <sheetViews>
    <sheetView zoomScale="51" zoomScaleNormal="51" zoomScalePageLayoutView="0" workbookViewId="0" topLeftCell="A3">
      <selection activeCell="J17" sqref="J17"/>
    </sheetView>
  </sheetViews>
  <sheetFormatPr defaultColWidth="11.57421875" defaultRowHeight="12.75"/>
  <cols>
    <col min="1" max="1" width="3.710937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5.710937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" width="8.00390625" style="152" customWidth="1"/>
    <col min="26" max="255" width="9.140625" style="1" customWidth="1"/>
  </cols>
  <sheetData>
    <row r="1" spans="1:25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  <c r="Y1" s="153"/>
    </row>
    <row r="2" spans="1:25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154"/>
    </row>
    <row r="3" spans="1:25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155"/>
    </row>
    <row r="4" spans="1:25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156"/>
    </row>
    <row r="5" spans="1:25" s="15" customFormat="1" ht="24.75" customHeight="1">
      <c r="A5" s="257" t="s">
        <v>231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157"/>
    </row>
    <row r="6" spans="1:25" s="15" customFormat="1" ht="24.75" customHeight="1">
      <c r="A6" s="257" t="s">
        <v>232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157"/>
    </row>
    <row r="7" spans="1:25" ht="18.75" customHeight="1">
      <c r="A7" s="258" t="s">
        <v>233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157"/>
    </row>
    <row r="8" spans="1:25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  <c r="Y8" s="158"/>
    </row>
    <row r="9" spans="1:27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Y9" s="158"/>
      <c r="AA9" s="22"/>
    </row>
    <row r="10" spans="1:25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  <c r="Y10" s="268" t="s">
        <v>126</v>
      </c>
    </row>
    <row r="11" spans="1:25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  <c r="Y11" s="268"/>
    </row>
    <row r="12" spans="1:25" s="31" customFormat="1" ht="39.75" customHeight="1">
      <c r="A12" s="35">
        <v>1</v>
      </c>
      <c r="B12" s="113"/>
      <c r="C12" s="133" t="s">
        <v>234</v>
      </c>
      <c r="D12" s="37" t="s">
        <v>235</v>
      </c>
      <c r="E12" s="96" t="s">
        <v>91</v>
      </c>
      <c r="F12" s="91" t="s">
        <v>236</v>
      </c>
      <c r="G12" s="92" t="s">
        <v>237</v>
      </c>
      <c r="H12" s="159" t="s">
        <v>238</v>
      </c>
      <c r="I12" s="160" t="s">
        <v>199</v>
      </c>
      <c r="J12" s="115" t="s">
        <v>200</v>
      </c>
      <c r="K12" s="43">
        <v>241</v>
      </c>
      <c r="L12" s="44">
        <f aca="true" t="shared" si="0" ref="L12:L17">K12/3.7</f>
        <v>65.13513513513513</v>
      </c>
      <c r="M12" s="45">
        <f aca="true" t="shared" si="1" ref="M12:M17">RANK(L12,L$12:L$17,0)</f>
        <v>1</v>
      </c>
      <c r="N12" s="43">
        <v>236.5</v>
      </c>
      <c r="O12" s="44">
        <f aca="true" t="shared" si="2" ref="O12:O17">N12/3.7</f>
        <v>63.91891891891892</v>
      </c>
      <c r="P12" s="45">
        <f aca="true" t="shared" si="3" ref="P12:P17">RANK(O12,O$12:O$17,0)</f>
        <v>1</v>
      </c>
      <c r="Q12" s="43">
        <v>236.5</v>
      </c>
      <c r="R12" s="44">
        <f aca="true" t="shared" si="4" ref="R12:R17">Q12/3.7</f>
        <v>63.91891891891892</v>
      </c>
      <c r="S12" s="45">
        <f aca="true" t="shared" si="5" ref="S12:S17">RANK(R12,R$12:R$17,0)</f>
        <v>1</v>
      </c>
      <c r="T12" s="45"/>
      <c r="U12" s="45"/>
      <c r="V12" s="43">
        <f aca="true" t="shared" si="6" ref="V12:V17">K12+N12+Q12</f>
        <v>714</v>
      </c>
      <c r="W12" s="126"/>
      <c r="X12" s="44">
        <f aca="true" t="shared" si="7" ref="X12:X17">ROUND(SUM(L12,O12,R12)/3,3)-IF($T12=1,0.5,IF($T12=2,1.5,0))</f>
        <v>64.324</v>
      </c>
      <c r="Y12" s="127">
        <v>1</v>
      </c>
    </row>
    <row r="13" spans="1:25" s="31" customFormat="1" ht="39.75" customHeight="1">
      <c r="A13" s="35">
        <v>2</v>
      </c>
      <c r="B13" s="113"/>
      <c r="C13" s="36" t="s">
        <v>239</v>
      </c>
      <c r="D13" s="37"/>
      <c r="E13" s="38">
        <v>1</v>
      </c>
      <c r="F13" s="39" t="s">
        <v>240</v>
      </c>
      <c r="G13" s="40" t="s">
        <v>241</v>
      </c>
      <c r="H13" s="41" t="s">
        <v>242</v>
      </c>
      <c r="I13" s="41" t="s">
        <v>155</v>
      </c>
      <c r="J13" s="144" t="s">
        <v>243</v>
      </c>
      <c r="K13" s="43">
        <v>237.5</v>
      </c>
      <c r="L13" s="44">
        <f t="shared" si="0"/>
        <v>64.1891891891892</v>
      </c>
      <c r="M13" s="45">
        <f t="shared" si="1"/>
        <v>2</v>
      </c>
      <c r="N13" s="43">
        <v>236</v>
      </c>
      <c r="O13" s="44">
        <f t="shared" si="2"/>
        <v>63.78378378378378</v>
      </c>
      <c r="P13" s="45">
        <f t="shared" si="3"/>
        <v>2</v>
      </c>
      <c r="Q13" s="43">
        <v>234</v>
      </c>
      <c r="R13" s="44">
        <f t="shared" si="4"/>
        <v>63.24324324324324</v>
      </c>
      <c r="S13" s="45">
        <f t="shared" si="5"/>
        <v>2</v>
      </c>
      <c r="T13" s="45"/>
      <c r="U13" s="45"/>
      <c r="V13" s="43">
        <f t="shared" si="6"/>
        <v>707.5</v>
      </c>
      <c r="W13" s="126"/>
      <c r="X13" s="44">
        <f t="shared" si="7"/>
        <v>63.739</v>
      </c>
      <c r="Y13" s="127">
        <v>2</v>
      </c>
    </row>
    <row r="14" spans="1:25" s="31" customFormat="1" ht="39.75" customHeight="1">
      <c r="A14" s="35">
        <v>3</v>
      </c>
      <c r="B14" s="113"/>
      <c r="C14" s="46" t="s">
        <v>244</v>
      </c>
      <c r="D14" s="47"/>
      <c r="E14" s="48" t="s">
        <v>26</v>
      </c>
      <c r="F14" s="49" t="s">
        <v>245</v>
      </c>
      <c r="G14" s="50" t="s">
        <v>246</v>
      </c>
      <c r="H14" s="51" t="s">
        <v>247</v>
      </c>
      <c r="I14" s="52" t="s">
        <v>248</v>
      </c>
      <c r="J14" s="53" t="s">
        <v>200</v>
      </c>
      <c r="K14" s="43">
        <v>220.5</v>
      </c>
      <c r="L14" s="44">
        <f t="shared" si="0"/>
        <v>59.59459459459459</v>
      </c>
      <c r="M14" s="45">
        <f t="shared" si="1"/>
        <v>3</v>
      </c>
      <c r="N14" s="43">
        <v>223.5</v>
      </c>
      <c r="O14" s="44">
        <f t="shared" si="2"/>
        <v>60.4054054054054</v>
      </c>
      <c r="P14" s="45">
        <f t="shared" si="3"/>
        <v>3</v>
      </c>
      <c r="Q14" s="43">
        <v>218</v>
      </c>
      <c r="R14" s="44">
        <f t="shared" si="4"/>
        <v>58.91891891891892</v>
      </c>
      <c r="S14" s="45">
        <f t="shared" si="5"/>
        <v>3</v>
      </c>
      <c r="T14" s="45"/>
      <c r="U14" s="45"/>
      <c r="V14" s="43">
        <f t="shared" si="6"/>
        <v>662</v>
      </c>
      <c r="W14" s="126"/>
      <c r="X14" s="44">
        <f t="shared" si="7"/>
        <v>59.64</v>
      </c>
      <c r="Y14" s="127" t="s">
        <v>146</v>
      </c>
    </row>
    <row r="15" spans="1:25" s="31" customFormat="1" ht="39.75" customHeight="1">
      <c r="A15" s="35">
        <v>4</v>
      </c>
      <c r="B15" s="113"/>
      <c r="C15" s="161" t="s">
        <v>249</v>
      </c>
      <c r="D15" s="162"/>
      <c r="E15" s="163" t="s">
        <v>26</v>
      </c>
      <c r="F15" s="164" t="s">
        <v>250</v>
      </c>
      <c r="G15" s="165" t="s">
        <v>251</v>
      </c>
      <c r="H15" s="166" t="s">
        <v>144</v>
      </c>
      <c r="I15" s="136" t="s">
        <v>144</v>
      </c>
      <c r="J15" s="115" t="s">
        <v>145</v>
      </c>
      <c r="K15" s="43">
        <v>210.5</v>
      </c>
      <c r="L15" s="44">
        <f t="shared" si="0"/>
        <v>56.89189189189189</v>
      </c>
      <c r="M15" s="45">
        <f t="shared" si="1"/>
        <v>6</v>
      </c>
      <c r="N15" s="43">
        <v>219</v>
      </c>
      <c r="O15" s="44">
        <f t="shared" si="2"/>
        <v>59.189189189189186</v>
      </c>
      <c r="P15" s="45">
        <f t="shared" si="3"/>
        <v>4</v>
      </c>
      <c r="Q15" s="43">
        <v>216.5</v>
      </c>
      <c r="R15" s="44">
        <f t="shared" si="4"/>
        <v>58.51351351351351</v>
      </c>
      <c r="S15" s="45">
        <f t="shared" si="5"/>
        <v>4</v>
      </c>
      <c r="T15" s="45"/>
      <c r="U15" s="45"/>
      <c r="V15" s="43">
        <f t="shared" si="6"/>
        <v>646</v>
      </c>
      <c r="W15" s="126"/>
      <c r="X15" s="44">
        <f t="shared" si="7"/>
        <v>58.198</v>
      </c>
      <c r="Y15" s="127" t="s">
        <v>146</v>
      </c>
    </row>
    <row r="16" spans="1:25" s="31" customFormat="1" ht="39.75" customHeight="1">
      <c r="A16" s="35">
        <v>5</v>
      </c>
      <c r="B16" s="113"/>
      <c r="C16" s="95" t="s">
        <v>252</v>
      </c>
      <c r="D16" s="64"/>
      <c r="E16" s="96" t="s">
        <v>26</v>
      </c>
      <c r="F16" s="97" t="s">
        <v>253</v>
      </c>
      <c r="G16" s="98" t="s">
        <v>254</v>
      </c>
      <c r="H16" s="99" t="s">
        <v>255</v>
      </c>
      <c r="I16" s="67" t="s">
        <v>137</v>
      </c>
      <c r="J16" s="53" t="s">
        <v>200</v>
      </c>
      <c r="K16" s="43">
        <v>219.5</v>
      </c>
      <c r="L16" s="44">
        <f t="shared" si="0"/>
        <v>59.32432432432432</v>
      </c>
      <c r="M16" s="45">
        <f t="shared" si="1"/>
        <v>4</v>
      </c>
      <c r="N16" s="43">
        <v>214</v>
      </c>
      <c r="O16" s="44">
        <f t="shared" si="2"/>
        <v>57.83783783783784</v>
      </c>
      <c r="P16" s="45">
        <f t="shared" si="3"/>
        <v>5</v>
      </c>
      <c r="Q16" s="43">
        <v>206.5</v>
      </c>
      <c r="R16" s="44">
        <f t="shared" si="4"/>
        <v>55.81081081081081</v>
      </c>
      <c r="S16" s="45">
        <f t="shared" si="5"/>
        <v>6</v>
      </c>
      <c r="T16" s="45"/>
      <c r="U16" s="45"/>
      <c r="V16" s="43">
        <f t="shared" si="6"/>
        <v>640</v>
      </c>
      <c r="W16" s="126"/>
      <c r="X16" s="44">
        <f t="shared" si="7"/>
        <v>57.658</v>
      </c>
      <c r="Y16" s="127" t="s">
        <v>146</v>
      </c>
    </row>
    <row r="17" spans="1:25" s="31" customFormat="1" ht="39.75" customHeight="1">
      <c r="A17" s="35">
        <v>6</v>
      </c>
      <c r="B17" s="113"/>
      <c r="C17" s="36" t="s">
        <v>256</v>
      </c>
      <c r="D17" s="40"/>
      <c r="E17" s="104" t="s">
        <v>26</v>
      </c>
      <c r="F17" s="167" t="s">
        <v>257</v>
      </c>
      <c r="G17" s="168" t="s">
        <v>258</v>
      </c>
      <c r="H17" s="51" t="s">
        <v>259</v>
      </c>
      <c r="I17" s="67" t="s">
        <v>248</v>
      </c>
      <c r="J17" s="53" t="s">
        <v>200</v>
      </c>
      <c r="K17" s="43">
        <v>217</v>
      </c>
      <c r="L17" s="44">
        <f t="shared" si="0"/>
        <v>58.648648648648646</v>
      </c>
      <c r="M17" s="45">
        <f t="shared" si="1"/>
        <v>5</v>
      </c>
      <c r="N17" s="43">
        <v>205</v>
      </c>
      <c r="O17" s="44">
        <f t="shared" si="2"/>
        <v>55.4054054054054</v>
      </c>
      <c r="P17" s="45">
        <f t="shared" si="3"/>
        <v>6</v>
      </c>
      <c r="Q17" s="43">
        <v>208.5</v>
      </c>
      <c r="R17" s="44">
        <f t="shared" si="4"/>
        <v>56.35135135135135</v>
      </c>
      <c r="S17" s="45">
        <f t="shared" si="5"/>
        <v>5</v>
      </c>
      <c r="T17" s="45"/>
      <c r="U17" s="45"/>
      <c r="V17" s="43">
        <f t="shared" si="6"/>
        <v>630.5</v>
      </c>
      <c r="W17" s="126"/>
      <c r="X17" s="44">
        <f t="shared" si="7"/>
        <v>56.802</v>
      </c>
      <c r="Y17" s="127" t="s">
        <v>146</v>
      </c>
    </row>
    <row r="18" spans="1:25" s="31" customFormat="1" ht="39.75" customHeight="1">
      <c r="A18" s="169"/>
      <c r="B18" s="170"/>
      <c r="C18" s="171"/>
      <c r="D18" s="172"/>
      <c r="E18" s="173"/>
      <c r="F18" s="174"/>
      <c r="G18" s="175"/>
      <c r="H18" s="176"/>
      <c r="I18" s="177"/>
      <c r="J18" s="178"/>
      <c r="K18" s="179"/>
      <c r="L18" s="180"/>
      <c r="M18" s="181"/>
      <c r="N18" s="179"/>
      <c r="O18" s="180"/>
      <c r="P18" s="181"/>
      <c r="Q18" s="179"/>
      <c r="R18" s="180"/>
      <c r="S18" s="181"/>
      <c r="T18" s="181"/>
      <c r="U18" s="181"/>
      <c r="V18" s="179"/>
      <c r="W18" s="182"/>
      <c r="X18" s="180"/>
      <c r="Y18" s="183"/>
    </row>
    <row r="19" spans="1:25" ht="30" customHeight="1">
      <c r="A19" s="81"/>
      <c r="B19" s="81"/>
      <c r="C19" s="81" t="s">
        <v>62</v>
      </c>
      <c r="D19" s="81"/>
      <c r="E19" s="81"/>
      <c r="F19" s="81"/>
      <c r="G19" s="82"/>
      <c r="H19" s="81" t="s">
        <v>63</v>
      </c>
      <c r="I19" s="81"/>
      <c r="J19" s="83"/>
      <c r="K19" s="84"/>
      <c r="L19" s="83"/>
      <c r="M19" s="81"/>
      <c r="N19" s="85"/>
      <c r="O19" s="86"/>
      <c r="P19" s="81"/>
      <c r="Q19" s="85"/>
      <c r="R19" s="86"/>
      <c r="S19" s="81"/>
      <c r="T19" s="81"/>
      <c r="U19" s="81"/>
      <c r="V19" s="81"/>
      <c r="W19" s="81"/>
      <c r="X19" s="86"/>
      <c r="Y19"/>
    </row>
    <row r="20" spans="1:24" ht="15" customHeight="1">
      <c r="A20" s="81"/>
      <c r="B20" s="81"/>
      <c r="C20" s="81"/>
      <c r="D20" s="81"/>
      <c r="E20" s="81"/>
      <c r="F20" s="81"/>
      <c r="G20" s="82"/>
      <c r="H20" s="81"/>
      <c r="I20" s="81"/>
      <c r="J20" s="83"/>
      <c r="K20" s="84"/>
      <c r="L20" s="83"/>
      <c r="M20" s="81"/>
      <c r="N20" s="85"/>
      <c r="O20" s="86"/>
      <c r="P20" s="81"/>
      <c r="Q20" s="85"/>
      <c r="R20" s="86"/>
      <c r="S20" s="81"/>
      <c r="T20" s="81"/>
      <c r="U20" s="81"/>
      <c r="V20" s="81"/>
      <c r="W20" s="81"/>
      <c r="X20" s="86"/>
    </row>
    <row r="21" spans="1:24" ht="30" customHeight="1">
      <c r="A21" s="81"/>
      <c r="B21" s="81"/>
      <c r="C21" s="81" t="s">
        <v>64</v>
      </c>
      <c r="D21" s="81"/>
      <c r="E21" s="81"/>
      <c r="F21" s="81"/>
      <c r="G21" s="82"/>
      <c r="H21" s="81" t="s">
        <v>65</v>
      </c>
      <c r="I21" s="81"/>
      <c r="J21" s="83"/>
      <c r="K21" s="84"/>
      <c r="L21" s="88"/>
      <c r="N21" s="85"/>
      <c r="O21" s="86"/>
      <c r="P21" s="81"/>
      <c r="Q21" s="85"/>
      <c r="R21" s="86"/>
      <c r="S21" s="81"/>
      <c r="T21" s="81"/>
      <c r="U21" s="81"/>
      <c r="V21" s="81"/>
      <c r="W21" s="81"/>
      <c r="X21" s="86"/>
    </row>
    <row r="22" spans="10:12" ht="12.75">
      <c r="J22" s="83"/>
      <c r="K22" s="84"/>
      <c r="L22" s="83"/>
    </row>
    <row r="23" spans="10:12" ht="12.75">
      <c r="J23" s="83"/>
      <c r="K23" s="84"/>
      <c r="L23" s="83"/>
    </row>
  </sheetData>
  <sheetProtection selectLockedCells="1" selectUnlockedCells="1"/>
  <mergeCells count="26"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X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U22"/>
  <sheetViews>
    <sheetView zoomScale="51" zoomScaleNormal="51" zoomScalePageLayoutView="0" workbookViewId="0" topLeftCell="A2">
      <selection activeCell="A6" sqref="A6"/>
    </sheetView>
  </sheetViews>
  <sheetFormatPr defaultColWidth="11.57421875" defaultRowHeight="12.75"/>
  <cols>
    <col min="1" max="1" width="3.7109375" style="1" customWidth="1"/>
    <col min="2" max="2" width="0" style="1" hidden="1" customWidth="1"/>
    <col min="3" max="3" width="19.140625" style="1" customWidth="1"/>
    <col min="4" max="4" width="0" style="1" hidden="1" customWidth="1"/>
    <col min="5" max="5" width="4.8515625" style="1" customWidth="1"/>
    <col min="6" max="6" width="30.421875" style="1" customWidth="1"/>
    <col min="7" max="7" width="8.57421875" style="2" customWidth="1"/>
    <col min="8" max="8" width="15.7109375" style="1" customWidth="1"/>
    <col min="9" max="9" width="0" style="1" hidden="1" customWidth="1"/>
    <col min="10" max="10" width="23.421875" style="1" customWidth="1"/>
    <col min="11" max="11" width="6.7109375" style="3" customWidth="1"/>
    <col min="12" max="12" width="9.8515625" style="4" customWidth="1"/>
    <col min="13" max="13" width="3.7109375" style="1" customWidth="1"/>
    <col min="14" max="14" width="6.8515625" style="3" customWidth="1"/>
    <col min="15" max="15" width="9.8515625" style="4" customWidth="1"/>
    <col min="16" max="16" width="3.7109375" style="1" customWidth="1"/>
    <col min="17" max="17" width="6.8515625" style="3" customWidth="1"/>
    <col min="18" max="18" width="9.57421875" style="4" customWidth="1"/>
    <col min="19" max="19" width="3.7109375" style="1" customWidth="1"/>
    <col min="20" max="21" width="4.8515625" style="1" customWidth="1"/>
    <col min="22" max="22" width="6.7109375" style="1" customWidth="1"/>
    <col min="23" max="23" width="0" style="1" hidden="1" customWidth="1"/>
    <col min="24" max="24" width="9.7109375" style="4" customWidth="1"/>
    <col min="25" max="255" width="9.140625" style="1" customWidth="1"/>
  </cols>
  <sheetData>
    <row r="1" spans="1:24" s="12" customFormat="1" ht="7.5" customHeight="1" hidden="1">
      <c r="A1" s="6"/>
      <c r="B1" s="6"/>
      <c r="C1" s="6"/>
      <c r="D1" s="6"/>
      <c r="E1" s="6"/>
      <c r="F1" s="6"/>
      <c r="G1" s="7"/>
      <c r="H1" s="6"/>
      <c r="I1" s="6"/>
      <c r="J1" s="6"/>
      <c r="K1" s="8"/>
      <c r="L1" s="9"/>
      <c r="M1" s="10"/>
      <c r="N1" s="11"/>
      <c r="O1" s="9"/>
      <c r="P1" s="10"/>
      <c r="Q1" s="11"/>
      <c r="R1" s="9"/>
      <c r="S1" s="10"/>
      <c r="X1" s="14"/>
    </row>
    <row r="2" spans="1:24" s="15" customFormat="1" ht="44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15" customFormat="1" ht="15" customHeight="1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s="15" customFormat="1" ht="18.75" customHeight="1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s="15" customFormat="1" ht="24.75" customHeight="1">
      <c r="A5" s="257" t="s">
        <v>231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s="15" customFormat="1" ht="18.75" customHeight="1">
      <c r="A6" s="257" t="s">
        <v>66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</row>
    <row r="7" spans="1:255" ht="18.75" customHeight="1">
      <c r="A7" s="258" t="s">
        <v>233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157"/>
      <c r="IU7"/>
    </row>
    <row r="8" spans="1:11" s="20" customFormat="1" ht="15" customHeight="1">
      <c r="A8" s="16"/>
      <c r="B8" s="17"/>
      <c r="C8" s="17"/>
      <c r="D8" s="17"/>
      <c r="E8" s="17"/>
      <c r="F8" s="18"/>
      <c r="G8" s="18"/>
      <c r="H8" s="259"/>
      <c r="I8" s="259"/>
      <c r="J8" s="259"/>
      <c r="K8" s="19"/>
    </row>
    <row r="9" spans="1:27" s="15" customFormat="1" ht="12.75">
      <c r="A9" s="22" t="s">
        <v>6</v>
      </c>
      <c r="B9" s="112"/>
      <c r="C9" s="23"/>
      <c r="D9" s="23"/>
      <c r="E9" s="23"/>
      <c r="F9" s="23"/>
      <c r="G9" s="24"/>
      <c r="H9" s="23"/>
      <c r="I9" s="23"/>
      <c r="J9" s="25"/>
      <c r="K9" s="26"/>
      <c r="V9" s="22"/>
      <c r="X9" s="28" t="s">
        <v>7</v>
      </c>
      <c r="AA9" s="22"/>
    </row>
    <row r="10" spans="1:25" s="31" customFormat="1" ht="19.5" customHeight="1">
      <c r="A10" s="260" t="s">
        <v>8</v>
      </c>
      <c r="B10" s="265" t="s">
        <v>114</v>
      </c>
      <c r="C10" s="261" t="s">
        <v>9</v>
      </c>
      <c r="D10" s="261" t="s">
        <v>10</v>
      </c>
      <c r="E10" s="260" t="s">
        <v>11</v>
      </c>
      <c r="F10" s="261" t="s">
        <v>12</v>
      </c>
      <c r="G10" s="262" t="s">
        <v>10</v>
      </c>
      <c r="H10" s="261" t="s">
        <v>13</v>
      </c>
      <c r="I10" s="261"/>
      <c r="J10" s="261" t="s">
        <v>14</v>
      </c>
      <c r="K10" s="263" t="s">
        <v>15</v>
      </c>
      <c r="L10" s="263"/>
      <c r="M10" s="263"/>
      <c r="N10" s="263" t="s">
        <v>16</v>
      </c>
      <c r="O10" s="263"/>
      <c r="P10" s="263"/>
      <c r="Q10" s="263" t="s">
        <v>17</v>
      </c>
      <c r="R10" s="263"/>
      <c r="S10" s="263"/>
      <c r="T10" s="264" t="s">
        <v>18</v>
      </c>
      <c r="U10" s="265" t="s">
        <v>19</v>
      </c>
      <c r="V10" s="260" t="s">
        <v>20</v>
      </c>
      <c r="W10" s="265" t="s">
        <v>21</v>
      </c>
      <c r="X10" s="267" t="s">
        <v>22</v>
      </c>
      <c r="Y10" s="268" t="s">
        <v>126</v>
      </c>
    </row>
    <row r="11" spans="1:25" s="31" customFormat="1" ht="39.75" customHeight="1">
      <c r="A11" s="260"/>
      <c r="B11" s="265"/>
      <c r="C11" s="261"/>
      <c r="D11" s="261"/>
      <c r="E11" s="260"/>
      <c r="F11" s="261"/>
      <c r="G11" s="262"/>
      <c r="H11" s="261"/>
      <c r="I11" s="261"/>
      <c r="J11" s="261"/>
      <c r="K11" s="32" t="s">
        <v>23</v>
      </c>
      <c r="L11" s="33" t="s">
        <v>24</v>
      </c>
      <c r="M11" s="34" t="s">
        <v>8</v>
      </c>
      <c r="N11" s="32" t="s">
        <v>23</v>
      </c>
      <c r="O11" s="33" t="s">
        <v>24</v>
      </c>
      <c r="P11" s="34" t="s">
        <v>8</v>
      </c>
      <c r="Q11" s="32" t="s">
        <v>23</v>
      </c>
      <c r="R11" s="33" t="s">
        <v>24</v>
      </c>
      <c r="S11" s="34" t="s">
        <v>8</v>
      </c>
      <c r="T11" s="264"/>
      <c r="U11" s="265"/>
      <c r="V11" s="260"/>
      <c r="W11" s="265"/>
      <c r="X11" s="267"/>
      <c r="Y11" s="268"/>
    </row>
    <row r="12" spans="1:25" s="31" customFormat="1" ht="39.75" customHeight="1">
      <c r="A12" s="35">
        <v>1</v>
      </c>
      <c r="B12" s="113"/>
      <c r="C12" s="128" t="s">
        <v>260</v>
      </c>
      <c r="D12" s="129"/>
      <c r="E12" s="130" t="s">
        <v>26</v>
      </c>
      <c r="F12" s="184" t="s">
        <v>261</v>
      </c>
      <c r="G12" s="148" t="s">
        <v>262</v>
      </c>
      <c r="H12" s="185" t="s">
        <v>199</v>
      </c>
      <c r="I12" s="67" t="s">
        <v>137</v>
      </c>
      <c r="J12" s="68" t="s">
        <v>263</v>
      </c>
      <c r="K12" s="43">
        <v>241.5</v>
      </c>
      <c r="L12" s="44">
        <f>K12/3.7</f>
        <v>65.27027027027027</v>
      </c>
      <c r="M12" s="45">
        <f>RANK(L12,L$12:L$16,0)</f>
        <v>1</v>
      </c>
      <c r="N12" s="43">
        <v>240.5</v>
      </c>
      <c r="O12" s="44">
        <f>N12/3.7</f>
        <v>65</v>
      </c>
      <c r="P12" s="45">
        <f>RANK(O12,O$12:O$16,0)</f>
        <v>1</v>
      </c>
      <c r="Q12" s="43">
        <v>228.5</v>
      </c>
      <c r="R12" s="44">
        <f>Q12/3.7</f>
        <v>61.75675675675675</v>
      </c>
      <c r="S12" s="45">
        <f>RANK(R12,R$12:R$16,0)</f>
        <v>1</v>
      </c>
      <c r="T12" s="45"/>
      <c r="U12" s="45"/>
      <c r="V12" s="43">
        <f>K12+N12+Q12</f>
        <v>710.5</v>
      </c>
      <c r="W12" s="126"/>
      <c r="X12" s="44">
        <f>ROUND(SUM(L12,O12,R12)/3,3)-IF($T12=1,0.5,IF($T12=2,1.5,0))</f>
        <v>64.009</v>
      </c>
      <c r="Y12" s="127">
        <v>2</v>
      </c>
    </row>
    <row r="13" spans="1:25" s="31" customFormat="1" ht="39.75" customHeight="1">
      <c r="A13" s="35">
        <v>2</v>
      </c>
      <c r="B13" s="113"/>
      <c r="C13" s="186" t="s">
        <v>264</v>
      </c>
      <c r="D13" s="187" t="s">
        <v>265</v>
      </c>
      <c r="E13" s="187" t="s">
        <v>26</v>
      </c>
      <c r="F13" s="188" t="s">
        <v>266</v>
      </c>
      <c r="G13" s="189" t="s">
        <v>267</v>
      </c>
      <c r="H13" s="190" t="s">
        <v>268</v>
      </c>
      <c r="I13" s="190" t="s">
        <v>50</v>
      </c>
      <c r="J13" s="191" t="s">
        <v>51</v>
      </c>
      <c r="K13" s="43">
        <v>239.5</v>
      </c>
      <c r="L13" s="44">
        <f>K13/3.7</f>
        <v>64.72972972972973</v>
      </c>
      <c r="M13" s="45">
        <f>RANK(L13,L$12:L$16,0)</f>
        <v>2</v>
      </c>
      <c r="N13" s="43">
        <v>220.5</v>
      </c>
      <c r="O13" s="44">
        <f>N13/3.7</f>
        <v>59.59459459459459</v>
      </c>
      <c r="P13" s="45">
        <f>RANK(O13,O$12:O$16,0)</f>
        <v>4</v>
      </c>
      <c r="Q13" s="43">
        <v>227.5</v>
      </c>
      <c r="R13" s="44">
        <f>Q13/3.7</f>
        <v>61.486486486486484</v>
      </c>
      <c r="S13" s="45">
        <f>RANK(R13,R$12:R$16,0)</f>
        <v>2</v>
      </c>
      <c r="T13" s="45"/>
      <c r="U13" s="45"/>
      <c r="V13" s="43">
        <f>K13+N13+Q13</f>
        <v>687.5</v>
      </c>
      <c r="W13" s="126"/>
      <c r="X13" s="44">
        <f>ROUND(SUM(L13,O13,R13)/3,3)-IF($T13=1,0.5,IF($T13=2,1.5,0))</f>
        <v>61.937</v>
      </c>
      <c r="Y13" s="127">
        <v>3</v>
      </c>
    </row>
    <row r="14" spans="1:25" s="31" customFormat="1" ht="39.75" customHeight="1">
      <c r="A14" s="35">
        <v>3</v>
      </c>
      <c r="B14" s="113"/>
      <c r="C14" s="36" t="s">
        <v>167</v>
      </c>
      <c r="D14" s="132"/>
      <c r="E14" s="90">
        <v>2</v>
      </c>
      <c r="F14" s="39" t="s">
        <v>269</v>
      </c>
      <c r="G14" s="140" t="s">
        <v>270</v>
      </c>
      <c r="H14" s="63" t="s">
        <v>170</v>
      </c>
      <c r="I14" s="63" t="s">
        <v>171</v>
      </c>
      <c r="J14" s="62" t="s">
        <v>103</v>
      </c>
      <c r="K14" s="43">
        <v>223.5</v>
      </c>
      <c r="L14" s="44">
        <f>K14/3.7</f>
        <v>60.4054054054054</v>
      </c>
      <c r="M14" s="45">
        <f>RANK(L14,L$12:L$16,0)</f>
        <v>4</v>
      </c>
      <c r="N14" s="43">
        <v>230.5</v>
      </c>
      <c r="O14" s="44">
        <f>N14/3.7</f>
        <v>62.29729729729729</v>
      </c>
      <c r="P14" s="45">
        <f>RANK(O14,O$12:O$16,0)</f>
        <v>2</v>
      </c>
      <c r="Q14" s="43">
        <v>221.5</v>
      </c>
      <c r="R14" s="44">
        <f>Q14/3.7</f>
        <v>59.86486486486486</v>
      </c>
      <c r="S14" s="45">
        <f>RANK(R14,R$12:R$16,0)</f>
        <v>4</v>
      </c>
      <c r="T14" s="45"/>
      <c r="U14" s="45"/>
      <c r="V14" s="43">
        <f>K14+N14+Q14</f>
        <v>675.5</v>
      </c>
      <c r="W14" s="126"/>
      <c r="X14" s="44">
        <f>ROUND(SUM(L14,O14,R14)/3,3)-IF($T14=1,0.5,IF($T14=2,1.5,0))</f>
        <v>60.856</v>
      </c>
      <c r="Y14" s="127">
        <v>3</v>
      </c>
    </row>
    <row r="15" spans="1:25" s="31" customFormat="1" ht="39.75" customHeight="1">
      <c r="A15" s="35">
        <v>4</v>
      </c>
      <c r="B15" s="113"/>
      <c r="C15" s="36" t="s">
        <v>271</v>
      </c>
      <c r="D15" s="132" t="s">
        <v>272</v>
      </c>
      <c r="E15" s="90" t="s">
        <v>26</v>
      </c>
      <c r="F15" s="192" t="s">
        <v>207</v>
      </c>
      <c r="G15" s="159" t="s">
        <v>208</v>
      </c>
      <c r="H15" s="96" t="s">
        <v>209</v>
      </c>
      <c r="I15" s="52" t="s">
        <v>205</v>
      </c>
      <c r="J15" s="193" t="s">
        <v>103</v>
      </c>
      <c r="K15" s="43">
        <v>224.5</v>
      </c>
      <c r="L15" s="44">
        <f>K15/3.7</f>
        <v>60.67567567567567</v>
      </c>
      <c r="M15" s="45">
        <f>RANK(L15,L$12:L$16,0)</f>
        <v>3</v>
      </c>
      <c r="N15" s="43">
        <v>220</v>
      </c>
      <c r="O15" s="44">
        <f>N15/3.7</f>
        <v>59.45945945945946</v>
      </c>
      <c r="P15" s="45">
        <f>RANK(O15,O$12:O$16,0)</f>
        <v>5</v>
      </c>
      <c r="Q15" s="43">
        <v>222.5</v>
      </c>
      <c r="R15" s="44">
        <f>Q15/3.7</f>
        <v>60.13513513513513</v>
      </c>
      <c r="S15" s="45">
        <f>RANK(R15,R$12:R$16,0)</f>
        <v>3</v>
      </c>
      <c r="T15" s="45"/>
      <c r="U15" s="45"/>
      <c r="V15" s="43">
        <f>K15+N15+Q15</f>
        <v>667</v>
      </c>
      <c r="W15" s="126"/>
      <c r="X15" s="44">
        <f>ROUND(SUM(L15,O15,R15)/3,3)-IF($T15=1,0.5,IF($T15=2,1.5,0))</f>
        <v>60.09</v>
      </c>
      <c r="Y15" s="127">
        <v>3</v>
      </c>
    </row>
    <row r="16" spans="1:25" s="31" customFormat="1" ht="39.75" customHeight="1">
      <c r="A16" s="35" t="s">
        <v>273</v>
      </c>
      <c r="B16" s="113"/>
      <c r="C16" s="186" t="s">
        <v>264</v>
      </c>
      <c r="D16" s="187" t="s">
        <v>265</v>
      </c>
      <c r="E16" s="187" t="s">
        <v>26</v>
      </c>
      <c r="F16" s="188" t="s">
        <v>274</v>
      </c>
      <c r="G16" s="189" t="s">
        <v>275</v>
      </c>
      <c r="H16" s="190" t="s">
        <v>268</v>
      </c>
      <c r="I16" s="190" t="s">
        <v>50</v>
      </c>
      <c r="J16" s="191" t="s">
        <v>51</v>
      </c>
      <c r="K16" s="43">
        <v>220</v>
      </c>
      <c r="L16" s="44">
        <f>K16/3.7</f>
        <v>59.45945945945946</v>
      </c>
      <c r="M16" s="45">
        <f>RANK(L16,L$12:L$16,0)</f>
        <v>5</v>
      </c>
      <c r="N16" s="43">
        <v>221</v>
      </c>
      <c r="O16" s="44">
        <f>N16/3.7</f>
        <v>59.729729729729726</v>
      </c>
      <c r="P16" s="45">
        <f>RANK(O16,O$12:O$16,0)</f>
        <v>3</v>
      </c>
      <c r="Q16" s="43">
        <v>205.5</v>
      </c>
      <c r="R16" s="44">
        <f>Q16/3.7</f>
        <v>55.54054054054054</v>
      </c>
      <c r="S16" s="45">
        <f>RANK(R16,R$12:R$16,0)</f>
        <v>5</v>
      </c>
      <c r="T16" s="45"/>
      <c r="U16" s="45"/>
      <c r="V16" s="43">
        <f>K16+N16+Q16</f>
        <v>646.5</v>
      </c>
      <c r="W16" s="126"/>
      <c r="X16" s="44">
        <f>ROUND(SUM(L16,O16,R16)/3,3)-IF($T16=1,0.5,IF($T16=2,1.5,0))</f>
        <v>58.243</v>
      </c>
      <c r="Y16" s="127" t="s">
        <v>146</v>
      </c>
    </row>
    <row r="17" spans="1:24" s="80" customFormat="1" ht="22.5" customHeight="1">
      <c r="A17" s="69"/>
      <c r="B17" s="120"/>
      <c r="C17" s="70"/>
      <c r="D17" s="71"/>
      <c r="E17" s="72"/>
      <c r="F17" s="73"/>
      <c r="G17" s="74"/>
      <c r="H17" s="75"/>
      <c r="I17" s="76"/>
      <c r="J17" s="75"/>
      <c r="K17" s="77"/>
      <c r="L17" s="78"/>
      <c r="M17" s="79"/>
      <c r="N17" s="77"/>
      <c r="O17" s="78"/>
      <c r="P17" s="79"/>
      <c r="Q17" s="77"/>
      <c r="R17" s="78"/>
      <c r="S17" s="79"/>
      <c r="T17" s="79"/>
      <c r="U17" s="79"/>
      <c r="V17" s="77"/>
      <c r="W17" s="122"/>
      <c r="X17" s="78"/>
    </row>
    <row r="18" spans="1:24" ht="30" customHeight="1">
      <c r="A18" s="81"/>
      <c r="B18" s="81"/>
      <c r="C18" s="81" t="s">
        <v>62</v>
      </c>
      <c r="D18" s="81"/>
      <c r="E18" s="81"/>
      <c r="F18" s="81"/>
      <c r="G18" s="82"/>
      <c r="H18" s="81" t="s">
        <v>63</v>
      </c>
      <c r="I18" s="81"/>
      <c r="J18" s="83"/>
      <c r="K18" s="84"/>
      <c r="L18" s="83"/>
      <c r="M18" s="81"/>
      <c r="N18" s="85"/>
      <c r="O18" s="86"/>
      <c r="P18" s="81"/>
      <c r="Q18" s="85"/>
      <c r="R18" s="86"/>
      <c r="S18" s="81"/>
      <c r="T18" s="81"/>
      <c r="U18" s="81"/>
      <c r="V18" s="81"/>
      <c r="W18" s="81"/>
      <c r="X18" s="86"/>
    </row>
    <row r="19" spans="1:24" ht="15" customHeight="1">
      <c r="A19" s="81"/>
      <c r="B19" s="81"/>
      <c r="C19" s="81"/>
      <c r="D19" s="81"/>
      <c r="E19" s="81"/>
      <c r="F19" s="81"/>
      <c r="G19" s="82"/>
      <c r="H19" s="81"/>
      <c r="I19" s="81"/>
      <c r="J19" s="83"/>
      <c r="K19" s="84"/>
      <c r="L19" s="83"/>
      <c r="M19" s="81"/>
      <c r="N19" s="85"/>
      <c r="O19" s="86"/>
      <c r="P19" s="81"/>
      <c r="Q19" s="85"/>
      <c r="R19" s="86"/>
      <c r="S19" s="81"/>
      <c r="T19" s="81"/>
      <c r="U19" s="81"/>
      <c r="V19" s="81"/>
      <c r="W19" s="81"/>
      <c r="X19" s="86"/>
    </row>
    <row r="20" spans="1:24" ht="30" customHeight="1">
      <c r="A20" s="81"/>
      <c r="B20" s="81"/>
      <c r="C20" s="81" t="s">
        <v>64</v>
      </c>
      <c r="D20" s="81"/>
      <c r="E20" s="81"/>
      <c r="F20" s="81"/>
      <c r="G20" s="82"/>
      <c r="H20" s="81" t="s">
        <v>65</v>
      </c>
      <c r="I20" s="81"/>
      <c r="J20" s="83"/>
      <c r="K20" s="84"/>
      <c r="L20" s="88"/>
      <c r="N20" s="85"/>
      <c r="O20" s="86"/>
      <c r="P20" s="81"/>
      <c r="Q20" s="85"/>
      <c r="R20" s="86"/>
      <c r="S20" s="81"/>
      <c r="T20" s="81"/>
      <c r="U20" s="81"/>
      <c r="V20" s="81"/>
      <c r="W20" s="81"/>
      <c r="X20" s="86"/>
    </row>
    <row r="21" spans="10:12" ht="12.75">
      <c r="J21" s="83"/>
      <c r="K21" s="84"/>
      <c r="L21" s="83"/>
    </row>
    <row r="22" spans="10:12" ht="12.75">
      <c r="J22" s="83"/>
      <c r="K22" s="84"/>
      <c r="L22" s="83"/>
    </row>
  </sheetData>
  <sheetProtection selectLockedCells="1" selectUnlockedCells="1"/>
  <mergeCells count="26">
    <mergeCell ref="V10:V11"/>
    <mergeCell ref="W10:W11"/>
    <mergeCell ref="X10:X11"/>
    <mergeCell ref="Y10:Y11"/>
    <mergeCell ref="J10:J11"/>
    <mergeCell ref="K10:M10"/>
    <mergeCell ref="N10:P10"/>
    <mergeCell ref="Q10:S10"/>
    <mergeCell ref="T10:T11"/>
    <mergeCell ref="U10:U11"/>
    <mergeCell ref="H8:J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2:X2"/>
    <mergeCell ref="A3:X3"/>
    <mergeCell ref="A4:X4"/>
    <mergeCell ref="A5:X5"/>
    <mergeCell ref="A6:X6"/>
    <mergeCell ref="A7:W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2017-06-20T10:52:14Z</dcterms:created>
  <dcterms:modified xsi:type="dcterms:W3CDTF">2017-06-20T10:52:16Z</dcterms:modified>
  <cp:category/>
  <cp:version/>
  <cp:contentType/>
  <cp:contentStatus/>
</cp:coreProperties>
</file>