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605" windowHeight="9375" tabRatio="933"/>
  </bookViews>
  <sheets>
    <sheet name="МЛ" sheetId="42" r:id="rId1"/>
    <sheet name="КПюн" sheetId="129" r:id="rId2"/>
    <sheet name="МП" sheetId="118" r:id="rId3"/>
    <sheet name="ППюн" sheetId="79" r:id="rId4"/>
    <sheet name="ППВд д" sheetId="93" r:id="rId5"/>
    <sheet name="ППдВ ок" sheetId="121" r:id="rId6"/>
    <sheet name="ППАд ок" sheetId="130" r:id="rId7"/>
    <sheet name="мл 4" sheetId="131" r:id="rId8"/>
    <sheet name="1.4" sheetId="80" r:id="rId9"/>
    <sheet name="Судейская" sheetId="30" r:id="rId10"/>
    <sheet name="Куб юн" sheetId="126" r:id="rId11"/>
    <sheet name="Куб д" sheetId="127" r:id="rId12"/>
    <sheet name="Куб т" sheetId="128" r:id="rId13"/>
  </sheets>
  <definedNames>
    <definedName name="_xlnm._FilterDatabase" localSheetId="0" hidden="1">МЛ!$A$6:$L$38</definedName>
    <definedName name="_xlnm.Print_Area" localSheetId="8">'1.4'!$A$1:$Z$21</definedName>
    <definedName name="_xlnm.Print_Area" localSheetId="1">КПюн!$A$1:$Z$24</definedName>
    <definedName name="_xlnm.Print_Area" localSheetId="11">'Куб д'!$A$1:$Q$49</definedName>
    <definedName name="_xlnm.Print_Area" localSheetId="12">'Куб т'!$A$1:$Q$33</definedName>
    <definedName name="_xlnm.Print_Area" localSheetId="10">'Куб юн'!$A$1:$O$32</definedName>
    <definedName name="_xlnm.Print_Area" localSheetId="0">МЛ!$A$1:$L$40</definedName>
    <definedName name="_xlnm.Print_Area" localSheetId="7">'мл 4'!$A$1:$Z$18</definedName>
    <definedName name="_xlnm.Print_Area" localSheetId="2">МП!$A$1:$Z$23</definedName>
    <definedName name="_xlnm.Print_Area" localSheetId="6">'ППАд ок'!$A$1:$Z$20</definedName>
    <definedName name="_xlnm.Print_Area" localSheetId="4">'ППВд д'!$A$1:$AA$21</definedName>
    <definedName name="_xlnm.Print_Area" localSheetId="5">'ППдВ ок'!$A$1:$Z$23</definedName>
    <definedName name="_xlnm.Print_Area" localSheetId="3">ППюн!$A$1:$Z$27</definedName>
    <definedName name="_xlnm.Print_Area" localSheetId="9">Судейская!$A$1:$E$51</definedName>
  </definedNames>
  <calcPr calcId="125725"/>
</workbook>
</file>

<file path=xl/calcChain.xml><?xml version="1.0" encoding="utf-8"?>
<calcChain xmlns="http://schemas.openxmlformats.org/spreadsheetml/2006/main">
  <c r="S12" i="131"/>
  <c r="P12"/>
  <c r="M12"/>
  <c r="W12"/>
  <c r="S13" i="80"/>
  <c r="S12"/>
  <c r="S14"/>
  <c r="P13"/>
  <c r="P12"/>
  <c r="P14"/>
  <c r="S15"/>
  <c r="P15"/>
  <c r="M13"/>
  <c r="M12"/>
  <c r="M14"/>
  <c r="M15"/>
  <c r="W14"/>
  <c r="W12"/>
  <c r="W13"/>
  <c r="W15"/>
  <c r="W14" i="130"/>
  <c r="S14"/>
  <c r="P14"/>
  <c r="M14"/>
  <c r="W13"/>
  <c r="S13"/>
  <c r="P13"/>
  <c r="M13"/>
  <c r="Y13" s="1"/>
  <c r="W12"/>
  <c r="S12"/>
  <c r="T12" s="1"/>
  <c r="P12"/>
  <c r="M12"/>
  <c r="Y12" s="1"/>
  <c r="W12" i="121"/>
  <c r="W13"/>
  <c r="W14"/>
  <c r="W15"/>
  <c r="S12"/>
  <c r="S13"/>
  <c r="S14"/>
  <c r="S15"/>
  <c r="P12"/>
  <c r="P13"/>
  <c r="P14"/>
  <c r="P15"/>
  <c r="S16"/>
  <c r="P16"/>
  <c r="M12"/>
  <c r="M13"/>
  <c r="M14"/>
  <c r="Y14" s="1"/>
  <c r="M15"/>
  <c r="Y15" s="1"/>
  <c r="M16"/>
  <c r="M14" i="93"/>
  <c r="M15"/>
  <c r="M13"/>
  <c r="W14" i="79"/>
  <c r="W13"/>
  <c r="W17"/>
  <c r="W20"/>
  <c r="W18"/>
  <c r="W19"/>
  <c r="W16"/>
  <c r="W12"/>
  <c r="S14"/>
  <c r="S13"/>
  <c r="S17"/>
  <c r="S20"/>
  <c r="S18"/>
  <c r="S19"/>
  <c r="S16"/>
  <c r="S12"/>
  <c r="P14"/>
  <c r="P13"/>
  <c r="P17"/>
  <c r="P20"/>
  <c r="P18"/>
  <c r="P19"/>
  <c r="P16"/>
  <c r="P12"/>
  <c r="M14"/>
  <c r="M13"/>
  <c r="Y13" s="1"/>
  <c r="M17"/>
  <c r="Y17" s="1"/>
  <c r="M20"/>
  <c r="Y20" s="1"/>
  <c r="M18"/>
  <c r="Y18" s="1"/>
  <c r="M19"/>
  <c r="Y19" s="1"/>
  <c r="M16"/>
  <c r="M12"/>
  <c r="S13" i="129"/>
  <c r="T14" s="1"/>
  <c r="S14"/>
  <c r="S16"/>
  <c r="S17"/>
  <c r="P13"/>
  <c r="P14"/>
  <c r="Q14" s="1"/>
  <c r="P16"/>
  <c r="P17"/>
  <c r="Q16" s="1"/>
  <c r="M13"/>
  <c r="M14"/>
  <c r="M16"/>
  <c r="N16" s="1"/>
  <c r="M17"/>
  <c r="W17"/>
  <c r="W16"/>
  <c r="W14"/>
  <c r="W13"/>
  <c r="W16" i="118"/>
  <c r="W12"/>
  <c r="W15"/>
  <c r="W13"/>
  <c r="W17"/>
  <c r="S16"/>
  <c r="S12"/>
  <c r="S15"/>
  <c r="S13"/>
  <c r="S17"/>
  <c r="P16"/>
  <c r="P12"/>
  <c r="P15"/>
  <c r="P13"/>
  <c r="P17"/>
  <c r="M16"/>
  <c r="M12"/>
  <c r="M15"/>
  <c r="Y15" s="1"/>
  <c r="M13"/>
  <c r="M17"/>
  <c r="S15" i="93"/>
  <c r="T15" s="1"/>
  <c r="S14"/>
  <c r="T14" s="1"/>
  <c r="S13"/>
  <c r="T13" s="1"/>
  <c r="Q15" i="80" l="1"/>
  <c r="Y15"/>
  <c r="T15"/>
  <c r="Q12" i="130"/>
  <c r="Y14"/>
  <c r="A12" s="1"/>
  <c r="T13" i="121"/>
  <c r="N13"/>
  <c r="N12"/>
  <c r="Y13"/>
  <c r="T12"/>
  <c r="Y12"/>
  <c r="Q12"/>
  <c r="Y17" i="118"/>
  <c r="Y13"/>
  <c r="Y12" i="79"/>
  <c r="Y16"/>
  <c r="T15" i="121"/>
  <c r="N15"/>
  <c r="Q15"/>
  <c r="Q13"/>
  <c r="N14"/>
  <c r="Q14"/>
  <c r="T14"/>
  <c r="N13" i="129"/>
  <c r="Q13"/>
  <c r="Y16" i="118"/>
  <c r="Y14" i="79"/>
  <c r="T17" i="129"/>
  <c r="Q17"/>
  <c r="T16"/>
  <c r="N17"/>
  <c r="T13"/>
  <c r="N14"/>
  <c r="Y12" i="131"/>
  <c r="N12"/>
  <c r="Q12"/>
  <c r="T12"/>
  <c r="Y12" i="80"/>
  <c r="Q13"/>
  <c r="Q12"/>
  <c r="T14"/>
  <c r="N14"/>
  <c r="N13"/>
  <c r="T13"/>
  <c r="T12"/>
  <c r="Q14"/>
  <c r="N15"/>
  <c r="N12"/>
  <c r="Y14"/>
  <c r="Y13"/>
  <c r="T13" i="130"/>
  <c r="Q13"/>
  <c r="N14"/>
  <c r="Q14"/>
  <c r="T14"/>
  <c r="N12"/>
  <c r="N13"/>
  <c r="Y13" i="129"/>
  <c r="Y14"/>
  <c r="Y16"/>
  <c r="Y17"/>
  <c r="Y12" i="118"/>
  <c r="Z13" i="93"/>
  <c r="Z14"/>
  <c r="Z15"/>
  <c r="A14" i="130" l="1"/>
  <c r="A13"/>
  <c r="A16" i="129"/>
  <c r="A17"/>
  <c r="A13"/>
  <c r="A14"/>
  <c r="A12" i="131"/>
  <c r="A15" i="80"/>
  <c r="A14"/>
  <c r="A13"/>
  <c r="A12"/>
  <c r="W16" i="121"/>
  <c r="W15" i="79"/>
  <c r="S15"/>
  <c r="P15"/>
  <c r="M15"/>
  <c r="P14" i="118"/>
  <c r="M14"/>
  <c r="S14"/>
  <c r="T18" i="79" l="1"/>
  <c r="T14"/>
  <c r="T19"/>
  <c r="T13"/>
  <c r="T16"/>
  <c r="T17"/>
  <c r="T12"/>
  <c r="T20"/>
  <c r="Y15"/>
  <c r="N18"/>
  <c r="N14"/>
  <c r="N19"/>
  <c r="N13"/>
  <c r="N16"/>
  <c r="N17"/>
  <c r="N12"/>
  <c r="N20"/>
  <c r="Q18"/>
  <c r="Q14"/>
  <c r="Q19"/>
  <c r="Q13"/>
  <c r="Q16"/>
  <c r="Q17"/>
  <c r="Q12"/>
  <c r="Q20"/>
  <c r="T12" i="118"/>
  <c r="T13"/>
  <c r="T16"/>
  <c r="T15"/>
  <c r="T17"/>
  <c r="Q12"/>
  <c r="Q13"/>
  <c r="Q16"/>
  <c r="Q15"/>
  <c r="Q17"/>
  <c r="N12"/>
  <c r="N13"/>
  <c r="N16"/>
  <c r="N15"/>
  <c r="N17"/>
  <c r="Y16" i="121"/>
  <c r="Q16"/>
  <c r="T16"/>
  <c r="N16"/>
  <c r="W14" i="118"/>
  <c r="A12" i="121" l="1"/>
  <c r="A14"/>
  <c r="A13"/>
  <c r="A15"/>
  <c r="A18" i="79"/>
  <c r="A14"/>
  <c r="A19"/>
  <c r="A13"/>
  <c r="A16"/>
  <c r="A17"/>
  <c r="A12"/>
  <c r="A20"/>
  <c r="N14" i="93"/>
  <c r="N15"/>
  <c r="N13"/>
  <c r="U13"/>
  <c r="U15"/>
  <c r="U14"/>
  <c r="A16" i="121"/>
  <c r="Y14" i="118"/>
  <c r="N14"/>
  <c r="T14"/>
  <c r="Q14"/>
  <c r="A13" l="1"/>
  <c r="A16"/>
  <c r="A15"/>
  <c r="A17"/>
  <c r="A12"/>
  <c r="A13" i="93"/>
  <c r="A14"/>
  <c r="A15"/>
  <c r="T15" i="79"/>
  <c r="N15"/>
  <c r="Q15"/>
  <c r="A14" i="118"/>
  <c r="A15" i="79" l="1"/>
</calcChain>
</file>

<file path=xl/sharedStrings.xml><?xml version="1.0" encoding="utf-8"?>
<sst xmlns="http://schemas.openxmlformats.org/spreadsheetml/2006/main" count="1539" uniqueCount="421">
  <si>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</si>
  <si>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</si>
  <si>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</si>
  <si>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</si>
  <si>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</si>
  <si>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</si>
  <si>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</si>
  <si>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</si>
  <si>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</si>
  <si>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1Ю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</si>
  <si>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</si>
  <si>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</si>
  <si>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</si>
  <si>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</si>
  <si>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</si>
  <si>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</si>
  <si>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</si>
  <si>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</si>
  <si>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</si>
  <si>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</si>
  <si>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</si>
  <si>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</si>
  <si>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</si>
  <si>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</si>
  <si>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</si>
  <si>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</si>
  <si>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</si>
  <si>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</si>
  <si>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</si>
  <si>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</si>
  <si>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</si>
  <si>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</si>
  <si>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</si>
  <si>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</si>
  <si>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</si>
  <si>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</si>
  <si>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</si>
  <si>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</si>
  <si>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</si>
  <si>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Ветеринарный врач</t>
  </si>
  <si>
    <t>самостоятельно</t>
  </si>
  <si>
    <t>Допущен</t>
  </si>
  <si>
    <t xml:space="preserve">Главный судья </t>
  </si>
  <si>
    <t>-</t>
  </si>
  <si>
    <t>М</t>
  </si>
  <si>
    <t>Технический делегат</t>
  </si>
  <si>
    <t>Ассистент ст.судьи</t>
  </si>
  <si>
    <t>Блюменталь Н.А.</t>
  </si>
  <si>
    <t>Читчик</t>
  </si>
  <si>
    <t>Медиана</t>
  </si>
  <si>
    <t>3Ю</t>
  </si>
  <si>
    <t>009672</t>
  </si>
  <si>
    <t>Волкова Ж.</t>
  </si>
  <si>
    <t>Морковкин Г.</t>
  </si>
  <si>
    <t>С</t>
  </si>
  <si>
    <t>Шеф-стюард</t>
  </si>
  <si>
    <r>
      <t xml:space="preserve">МОРКОВКИН </t>
    </r>
    <r>
      <rPr>
        <sz val="9"/>
        <rFont val="Verdana"/>
        <family val="2"/>
        <charset val="204"/>
      </rPr>
      <t>Гавриил</t>
    </r>
  </si>
  <si>
    <t>010883</t>
  </si>
  <si>
    <t>Справка о составе судейской коллегии:</t>
  </si>
  <si>
    <t>КК "Фарфор" /
 Новгородская область</t>
  </si>
  <si>
    <t>Езда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</si>
  <si>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</si>
  <si>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</si>
  <si>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</si>
  <si>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</si>
  <si>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</si>
  <si>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</si>
  <si>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</si>
  <si>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011273</t>
  </si>
  <si>
    <t>Назарова Д.</t>
  </si>
  <si>
    <t>Калинина О.</t>
  </si>
  <si>
    <t>КСК "Велес" / 
Санкт-Петербург</t>
  </si>
  <si>
    <t>КСК "Велес"/
Санкт-Петербург</t>
  </si>
  <si>
    <t>000906</t>
  </si>
  <si>
    <t>048900</t>
  </si>
  <si>
    <t>017486</t>
  </si>
  <si>
    <t>Бондаренко Е.</t>
  </si>
  <si>
    <t>КСОЦ "Берегиня" /
 Ленинградская область</t>
  </si>
  <si>
    <t>011451</t>
  </si>
  <si>
    <t>Виленская Н.</t>
  </si>
  <si>
    <t>КСОЦ "Берегиня" /
Ленинградская область</t>
  </si>
  <si>
    <t>КСОЦ "Берегиня" /
 Санкт-Петербург</t>
  </si>
  <si>
    <t>015309</t>
  </si>
  <si>
    <t>Мянд А.</t>
  </si>
  <si>
    <t>КСОЦ "Берегиня" / 
Ленинградская область</t>
  </si>
  <si>
    <t>030207</t>
  </si>
  <si>
    <t>016113</t>
  </si>
  <si>
    <t>Корнейчик О.</t>
  </si>
  <si>
    <t>Ганюшкина Л.</t>
  </si>
  <si>
    <t>ЧКК "Пудость" /
Ленинградская область</t>
  </si>
  <si>
    <t>ЧКК "Пудость"/ 
Ленинградская область</t>
  </si>
  <si>
    <t>004409</t>
  </si>
  <si>
    <t>СПб ГБОУ ДОД СДЮСШОР по кс и сп</t>
  </si>
  <si>
    <t>014817</t>
  </si>
  <si>
    <t>Сентерева О.</t>
  </si>
  <si>
    <t>004408</t>
  </si>
  <si>
    <t>016608</t>
  </si>
  <si>
    <t>010807</t>
  </si>
  <si>
    <t>010556</t>
  </si>
  <si>
    <t>КМС</t>
  </si>
  <si>
    <t>Крутина О.</t>
  </si>
  <si>
    <t>Мальчики и девочки до 15 лет,
 юноши и девушки 14-18 лет, юниоры и юниорки 16-21 лет, мужчины и женщины</t>
  </si>
  <si>
    <t>мальчики и девочки до 15 лет</t>
  </si>
  <si>
    <t>026784</t>
  </si>
  <si>
    <t>Краснова Е.</t>
  </si>
  <si>
    <r>
      <t xml:space="preserve">СОЛОВЬЕВА </t>
    </r>
    <r>
      <rPr>
        <sz val="9"/>
        <rFont val="Verdana"/>
        <family val="2"/>
        <charset val="204"/>
      </rPr>
      <t>Кира, 2005</t>
    </r>
  </si>
  <si>
    <t>066905</t>
  </si>
  <si>
    <t>010644</t>
  </si>
  <si>
    <t>Григорьева А.</t>
  </si>
  <si>
    <t>Зюльковская Е.</t>
  </si>
  <si>
    <r>
      <t>ПЭР САЛЬДО ФОН ЗЕВС-</t>
    </r>
    <r>
      <rPr>
        <sz val="9"/>
        <rFont val="Verdana"/>
        <family val="2"/>
        <charset val="204"/>
      </rPr>
      <t>09, мер., гнед., трак., Эрл Грей, Россия</t>
    </r>
  </si>
  <si>
    <t>017309</t>
  </si>
  <si>
    <t>КСК "Виннер"/ 
Ленинградская область</t>
  </si>
  <si>
    <t>Тураева М.</t>
  </si>
  <si>
    <t>030809</t>
  </si>
  <si>
    <t>011230</t>
  </si>
  <si>
    <t>Мухина Е.</t>
  </si>
  <si>
    <r>
      <t xml:space="preserve">ЧМЕЛЬ </t>
    </r>
    <r>
      <rPr>
        <sz val="9"/>
        <rFont val="Verdana"/>
        <family val="2"/>
        <charset val="204"/>
      </rPr>
      <t>София, 2010</t>
    </r>
  </si>
  <si>
    <t>009910</t>
  </si>
  <si>
    <t>010475</t>
  </si>
  <si>
    <t>Ружинская Е.</t>
  </si>
  <si>
    <t>КСК "Виннер"/
Ленинградская область</t>
  </si>
  <si>
    <t>КСК "Дерби" / 
Ленинградская область</t>
  </si>
  <si>
    <t>Фёдорова Ю.</t>
  </si>
  <si>
    <t>Соболь М.</t>
  </si>
  <si>
    <r>
      <t xml:space="preserve">ФЁДОРОВА </t>
    </r>
    <r>
      <rPr>
        <sz val="9"/>
        <rFont val="Verdana"/>
        <family val="2"/>
        <charset val="204"/>
      </rPr>
      <t>Александра, 2008</t>
    </r>
  </si>
  <si>
    <t>000708</t>
  </si>
  <si>
    <t>005437</t>
  </si>
  <si>
    <t>Крылова Е.</t>
  </si>
  <si>
    <t>Муравина С.</t>
  </si>
  <si>
    <t>СС1К</t>
  </si>
  <si>
    <t>СС2К</t>
  </si>
  <si>
    <t>Крутина О.А.</t>
  </si>
  <si>
    <t>115702</t>
  </si>
  <si>
    <t>КСК "Виннер" /
Санкт-Петербург</t>
  </si>
  <si>
    <t>003512</t>
  </si>
  <si>
    <t>Блюменталь Н. - СС1К - Санкт-Петербург</t>
  </si>
  <si>
    <t>Горбачева И.</t>
  </si>
  <si>
    <t>025273</t>
  </si>
  <si>
    <t>Попова Т.</t>
  </si>
  <si>
    <t>025272</t>
  </si>
  <si>
    <t>001214</t>
  </si>
  <si>
    <r>
      <t>ПЭР САЛЬДО ФОН ЗЕВС</t>
    </r>
    <r>
      <rPr>
        <sz val="9"/>
        <rFont val="Verdana"/>
        <family val="2"/>
        <charset val="204"/>
      </rPr>
      <t>-09, мер., гнед., трак., Эрл-Грей, Россия</t>
    </r>
  </si>
  <si>
    <t>КСК "Виннер" / 
Санкт-Петербург</t>
  </si>
  <si>
    <t>116705</t>
  </si>
  <si>
    <r>
      <t>О-САУРОН</t>
    </r>
    <r>
      <rPr>
        <sz val="9"/>
        <rFont val="Verdana"/>
        <family val="2"/>
        <charset val="204"/>
      </rPr>
      <t>-14, мер., вор., фризск., Воланд, Польша</t>
    </r>
  </si>
  <si>
    <r>
      <t>БРАСЛЕТ</t>
    </r>
    <r>
      <rPr>
        <sz val="9"/>
        <rFont val="Verdana"/>
        <family val="2"/>
        <charset val="204"/>
      </rPr>
      <t>-11, мер., савр., класс пони, Сельдерей, Москва</t>
    </r>
  </si>
  <si>
    <t>022052</t>
  </si>
  <si>
    <t>Михайлова Я.</t>
  </si>
  <si>
    <t>КСК "Осиновая роща" / 
Ленинградская область</t>
  </si>
  <si>
    <t>002591</t>
  </si>
  <si>
    <t>Нестеренко К.</t>
  </si>
  <si>
    <t>Данилова И.</t>
  </si>
  <si>
    <t>019478</t>
  </si>
  <si>
    <t>073306</t>
  </si>
  <si>
    <r>
      <t xml:space="preserve">БЕЛЫХ </t>
    </r>
    <r>
      <rPr>
        <sz val="9"/>
        <rFont val="Verdana"/>
        <family val="2"/>
        <charset val="204"/>
      </rPr>
      <t>Ксения, 2003</t>
    </r>
  </si>
  <si>
    <t>015303</t>
  </si>
  <si>
    <t>011268</t>
  </si>
  <si>
    <t>Киселева Г.</t>
  </si>
  <si>
    <t>Нарышкова Н.</t>
  </si>
  <si>
    <r>
      <t xml:space="preserve">НАРЫШКОВ </t>
    </r>
    <r>
      <rPr>
        <sz val="9"/>
        <rFont val="Verdana"/>
        <family val="2"/>
        <charset val="204"/>
      </rPr>
      <t>Никита, 2008</t>
    </r>
  </si>
  <si>
    <r>
      <t>ГЕШЕФТ</t>
    </r>
    <r>
      <rPr>
        <sz val="9"/>
        <rFont val="Verdana"/>
        <family val="2"/>
        <charset val="204"/>
      </rPr>
      <t>-12, мер., сол., полукр., неизв., Россия</t>
    </r>
  </si>
  <si>
    <t>Нарышков А.</t>
  </si>
  <si>
    <t>КСК "Талисман" /
Ленинградская область</t>
  </si>
  <si>
    <t>046508</t>
  </si>
  <si>
    <t>009917</t>
  </si>
  <si>
    <t>Самохин Р.</t>
  </si>
  <si>
    <t>КСК "Нева" / 
Ленинградская область</t>
  </si>
  <si>
    <t>Портнова М.</t>
  </si>
  <si>
    <t>008309</t>
  </si>
  <si>
    <t>КСК "Нева" /
Ленинградская область</t>
  </si>
  <si>
    <t>Судья-Секретарь</t>
  </si>
  <si>
    <t>Судья-член Гранд-Жюри, Технический Делегат</t>
  </si>
  <si>
    <t>Судья-член Гранд-Жюри</t>
  </si>
  <si>
    <t>СПРАВКА о количестве субъектов РФ</t>
  </si>
  <si>
    <t>КСК "Виннер" / Ленинградская область</t>
  </si>
  <si>
    <t>ВСЕГО РЕГИОНОВ:</t>
  </si>
  <si>
    <t>КСОЦ "Берегиня" / 
Санкт-Петербург</t>
  </si>
  <si>
    <r>
      <t>ВЛАДИМИРОВА</t>
    </r>
    <r>
      <rPr>
        <sz val="9"/>
        <rFont val="Verdana"/>
        <family val="2"/>
        <charset val="204"/>
      </rPr>
      <t xml:space="preserve"> Дарья, 2000</t>
    </r>
  </si>
  <si>
    <r>
      <t>ВОЛЬФРАМ</t>
    </r>
    <r>
      <rPr>
        <sz val="9"/>
        <rFont val="Verdana"/>
        <family val="2"/>
        <charset val="204"/>
      </rPr>
      <t>-14, жеребец, сер. полукр., Фаер, Россия</t>
    </r>
  </si>
  <si>
    <r>
      <t>АЙСБЕРГ-</t>
    </r>
    <r>
      <rPr>
        <sz val="9"/>
        <rFont val="Verdana"/>
        <family val="2"/>
        <charset val="204"/>
      </rPr>
      <t>10, мер., сер., полукр., неизв., Россия</t>
    </r>
  </si>
  <si>
    <r>
      <rPr>
        <b/>
        <sz val="9"/>
        <rFont val="Verdana"/>
        <family val="2"/>
        <charset val="204"/>
      </rPr>
      <t>БОНДАРЕНКО</t>
    </r>
    <r>
      <rPr>
        <sz val="9"/>
        <rFont val="Verdana"/>
        <family val="2"/>
        <charset val="204"/>
      </rPr>
      <t xml:space="preserve"> Екатерина</t>
    </r>
  </si>
  <si>
    <t>001079</t>
  </si>
  <si>
    <t>КПд</t>
  </si>
  <si>
    <r>
      <t>КАЛИНИНА</t>
    </r>
    <r>
      <rPr>
        <sz val="9"/>
        <rFont val="Verdana"/>
        <family val="2"/>
        <charset val="204"/>
      </rPr>
      <t xml:space="preserve"> Зоя, 2006</t>
    </r>
  </si>
  <si>
    <r>
      <t>АРМАНДО</t>
    </r>
    <r>
      <rPr>
        <sz val="9"/>
        <rFont val="Verdana"/>
        <family val="2"/>
        <charset val="204"/>
      </rPr>
      <t>-05, мер., т.-гнед., KWPN, Грибальди, Нидерланды</t>
    </r>
  </si>
  <si>
    <t>011159</t>
  </si>
  <si>
    <t>Трошкина Т.</t>
  </si>
  <si>
    <t>Дьячкова Е.</t>
  </si>
  <si>
    <t>КСК "Карьер" /
Ленинградская область</t>
  </si>
  <si>
    <t>005903</t>
  </si>
  <si>
    <t>024580</t>
  </si>
  <si>
    <t>Кавина А.</t>
  </si>
  <si>
    <t>010131</t>
  </si>
  <si>
    <t>Харьков А.</t>
  </si>
  <si>
    <t>019186</t>
  </si>
  <si>
    <t>008650</t>
  </si>
  <si>
    <t>Чех Е.</t>
  </si>
  <si>
    <t>КСК "Эфа" /
Ленинградская область</t>
  </si>
  <si>
    <t>026003</t>
  </si>
  <si>
    <r>
      <t>АРГОНАВТ</t>
    </r>
    <r>
      <rPr>
        <sz val="9"/>
        <rFont val="Verdana"/>
        <family val="2"/>
        <charset val="204"/>
      </rPr>
      <t>-07,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мер, вор., полукр., Ангрен, Россия</t>
    </r>
  </si>
  <si>
    <t>КСК "Онежская Слобода"/ 
Республика Карелия</t>
  </si>
  <si>
    <t>Григорьева М.</t>
  </si>
  <si>
    <r>
      <t xml:space="preserve">КОРОЛЕВА </t>
    </r>
    <r>
      <rPr>
        <sz val="9"/>
        <rFont val="Verdana"/>
        <family val="2"/>
        <charset val="204"/>
      </rPr>
      <t>Владислава, 2003</t>
    </r>
  </si>
  <si>
    <t>049103</t>
  </si>
  <si>
    <r>
      <t>ПАСАДЕНА</t>
    </r>
    <r>
      <rPr>
        <sz val="9"/>
        <rFont val="Verdana"/>
        <family val="2"/>
        <charset val="204"/>
      </rPr>
      <t>-05, коб., т.рыж., англо-ганн., Эталон, Лен.обл.</t>
    </r>
  </si>
  <si>
    <t>004981</t>
  </si>
  <si>
    <t>Тихомирова Ю.</t>
  </si>
  <si>
    <t>КСК "Мустанг"/
Ленинградская область</t>
  </si>
  <si>
    <t>Кушнир Л.</t>
  </si>
  <si>
    <r>
      <t xml:space="preserve">МИТРОФАНОВА </t>
    </r>
    <r>
      <rPr>
        <sz val="9"/>
        <rFont val="Verdana"/>
        <family val="2"/>
        <charset val="204"/>
      </rPr>
      <t>Юлия</t>
    </r>
  </si>
  <si>
    <t>006481</t>
  </si>
  <si>
    <r>
      <t>АЛДАН-</t>
    </r>
    <r>
      <rPr>
        <sz val="9"/>
        <rFont val="Verdana"/>
        <family val="2"/>
        <charset val="204"/>
      </rPr>
      <t>14, жер., вор., полукр., Абрич, Россия</t>
    </r>
  </si>
  <si>
    <t>023225</t>
  </si>
  <si>
    <t>Гаврилов М.</t>
  </si>
  <si>
    <t>ч/в/
Леннградская область</t>
  </si>
  <si>
    <r>
      <t>ЛЫСАК</t>
    </r>
    <r>
      <rPr>
        <sz val="9"/>
        <rFont val="Verdana"/>
        <family val="2"/>
        <charset val="204"/>
      </rPr>
      <t xml:space="preserve"> Кристина, 2001</t>
    </r>
  </si>
  <si>
    <t>101801</t>
  </si>
  <si>
    <r>
      <t>ГЕОГРАФИЯ</t>
    </r>
    <r>
      <rPr>
        <sz val="9"/>
        <rFont val="Verdana"/>
        <family val="2"/>
        <charset val="204"/>
      </rPr>
      <t>-08, коб., бур., трак., Фэбо, Беларусь</t>
    </r>
  </si>
  <si>
    <t>019762</t>
  </si>
  <si>
    <t>Руднева М.</t>
  </si>
  <si>
    <r>
      <t>БОНДАРЕНКО</t>
    </r>
    <r>
      <rPr>
        <sz val="9"/>
        <rFont val="Verdana"/>
        <family val="2"/>
        <charset val="204"/>
      </rPr>
      <t xml:space="preserve"> Екатерина</t>
    </r>
  </si>
  <si>
    <r>
      <t>МАЛЬТА-</t>
    </r>
    <r>
      <rPr>
        <sz val="9"/>
        <rFont val="Verdana"/>
        <family val="2"/>
        <charset val="204"/>
      </rPr>
      <t>12, коб., гнед., полукр., Лат, ЗАО ПЗ "Урожай"</t>
    </r>
  </si>
  <si>
    <r>
      <t xml:space="preserve">ЯКУШЕВА </t>
    </r>
    <r>
      <rPr>
        <sz val="9"/>
        <rFont val="Verdana"/>
        <family val="2"/>
        <charset val="204"/>
      </rPr>
      <t>Наталья, 2005</t>
    </r>
  </si>
  <si>
    <t>092705</t>
  </si>
  <si>
    <r>
      <t>ЛЕКСУС</t>
    </r>
    <r>
      <rPr>
        <sz val="9"/>
        <rFont val="Verdana"/>
        <family val="2"/>
        <charset val="204"/>
      </rPr>
      <t>-09, мер., св.-гн., полукр., Фужер, Россия</t>
    </r>
  </si>
  <si>
    <t>011328</t>
  </si>
  <si>
    <t>Галухина Ю.</t>
  </si>
  <si>
    <t>063798</t>
  </si>
  <si>
    <r>
      <t xml:space="preserve">ГАЛУХИНА </t>
    </r>
    <r>
      <rPr>
        <sz val="9"/>
        <rFont val="Verdana"/>
        <family val="2"/>
        <charset val="204"/>
      </rPr>
      <t>Юлия</t>
    </r>
  </si>
  <si>
    <r>
      <t xml:space="preserve">ВОЛКОВА </t>
    </r>
    <r>
      <rPr>
        <sz val="9"/>
        <rFont val="Verdana"/>
        <family val="2"/>
        <charset val="204"/>
      </rPr>
      <t>София, 2009</t>
    </r>
  </si>
  <si>
    <t>022745</t>
  </si>
  <si>
    <r>
      <t xml:space="preserve">ВОЛКОВА </t>
    </r>
    <r>
      <rPr>
        <sz val="9"/>
        <rFont val="Verdana"/>
        <family val="2"/>
        <charset val="204"/>
      </rPr>
      <t>Жанна</t>
    </r>
  </si>
  <si>
    <r>
      <t>ДОМИНИК</t>
    </r>
    <r>
      <rPr>
        <sz val="9"/>
        <rFont val="Verdana"/>
        <family val="2"/>
        <charset val="204"/>
      </rPr>
      <t>-11, мер., вор., полукр., Домбай, Кировский КЗ</t>
    </r>
  </si>
  <si>
    <r>
      <t>АЛМАЗ</t>
    </r>
    <r>
      <rPr>
        <sz val="9"/>
        <rFont val="Verdana"/>
        <family val="2"/>
        <charset val="204"/>
      </rPr>
      <t>-09 (149), мер., гнедо-пег., класс пони, Вихрь, Ленинградская обл</t>
    </r>
  </si>
  <si>
    <t>Русаков Д.</t>
  </si>
  <si>
    <r>
      <t xml:space="preserve">ЯНЧЕНКО </t>
    </r>
    <r>
      <rPr>
        <sz val="9"/>
        <rFont val="Verdana"/>
        <family val="2"/>
        <charset val="204"/>
      </rPr>
      <t>Ярослава, 2005</t>
    </r>
  </si>
  <si>
    <r>
      <t xml:space="preserve">ШВЕЦОВА </t>
    </r>
    <r>
      <rPr>
        <sz val="9"/>
        <rFont val="Verdana"/>
        <family val="2"/>
        <charset val="204"/>
      </rPr>
      <t>Олеся, 2003</t>
    </r>
  </si>
  <si>
    <t>036203</t>
  </si>
  <si>
    <r>
      <t>АЛЬ КАПОНЕ</t>
    </r>
    <r>
      <rPr>
        <sz val="9"/>
        <rFont val="Verdana"/>
        <family val="2"/>
        <charset val="204"/>
      </rPr>
      <t xml:space="preserve">-16, жер., вор., голшт., Алькаро, Россия </t>
    </r>
  </si>
  <si>
    <t>023208</t>
  </si>
  <si>
    <t>Щвецова И.</t>
  </si>
  <si>
    <t>Зюльковская Н.</t>
  </si>
  <si>
    <r>
      <t>ФЕРРАРИ</t>
    </r>
    <r>
      <rPr>
        <sz val="9"/>
        <rFont val="Verdana"/>
        <family val="2"/>
        <charset val="204"/>
      </rPr>
      <t>-13, мер., т.гнед., ганн., Авалос К, Беларусь</t>
    </r>
  </si>
  <si>
    <t>025836</t>
  </si>
  <si>
    <t>Швецова И.</t>
  </si>
  <si>
    <t>ч/в,
Ленинградская область</t>
  </si>
  <si>
    <t>Ружинская Е. - СС1К - Ленинградская область</t>
  </si>
  <si>
    <t>Кравченко Н. - СС2К - Новгородская область</t>
  </si>
  <si>
    <t>Предварительный приз. Юноши / Открытый класс</t>
  </si>
  <si>
    <t>ПРЕДВАРИТЕЛЬНЫЙ ПРИЗ А. Дети / Открытый класс</t>
  </si>
  <si>
    <t>Ружинская Е.В.</t>
  </si>
  <si>
    <t>Кравченко Н.В.</t>
  </si>
  <si>
    <t>Новгородская область</t>
  </si>
  <si>
    <t>Борисенко А.П.</t>
  </si>
  <si>
    <t>Киреева Н.В.</t>
  </si>
  <si>
    <t>СС3К</t>
  </si>
  <si>
    <t>Кадыралиева А.В.</t>
  </si>
  <si>
    <t>Гаджиев А.</t>
  </si>
  <si>
    <r>
      <rPr>
        <b/>
        <sz val="9"/>
        <rFont val="Verdana"/>
        <family val="2"/>
        <charset val="204"/>
      </rPr>
      <t>БОНДАРЕНКО</t>
    </r>
    <r>
      <rPr>
        <sz val="9"/>
        <rFont val="Verdana"/>
        <family val="2"/>
        <charset val="204"/>
      </rPr>
      <t xml:space="preserve"> Валерия, 2007</t>
    </r>
  </si>
  <si>
    <r>
      <t>ГАРРИ ПОТТЕР</t>
    </r>
    <r>
      <rPr>
        <sz val="9"/>
        <rFont val="Verdana"/>
        <family val="2"/>
        <charset val="204"/>
      </rPr>
      <t>-14, жер., гн., полукр., Оскар, Тверская обл.</t>
    </r>
  </si>
  <si>
    <t>025537</t>
  </si>
  <si>
    <r>
      <t>ЭСТЕТ</t>
    </r>
    <r>
      <rPr>
        <sz val="9"/>
        <rFont val="Verdana"/>
        <family val="2"/>
        <charset val="204"/>
      </rPr>
      <t>-15, мер., гнед., полукр., Розмарин, Россия</t>
    </r>
  </si>
  <si>
    <r>
      <t xml:space="preserve">КОРНЕВА </t>
    </r>
    <r>
      <rPr>
        <sz val="9"/>
        <rFont val="Verdana"/>
        <family val="2"/>
        <charset val="204"/>
      </rPr>
      <t>Наталья</t>
    </r>
  </si>
  <si>
    <r>
      <t>ИРОНИЧНЫЙ</t>
    </r>
    <r>
      <rPr>
        <sz val="9"/>
        <rFont val="Verdana"/>
        <family val="2"/>
        <charset val="204"/>
      </rPr>
      <t>-07, жер, т.гнед, трак., Орион, Московская обл.</t>
    </r>
  </si>
  <si>
    <t>007638</t>
  </si>
  <si>
    <t>Минкова Ю.</t>
  </si>
  <si>
    <r>
      <t>КИРЕЕВА</t>
    </r>
    <r>
      <rPr>
        <sz val="9"/>
        <rFont val="Verdana"/>
        <family val="2"/>
        <charset val="204"/>
      </rPr>
      <t xml:space="preserve"> Наталья</t>
    </r>
  </si>
  <si>
    <t>028182</t>
  </si>
  <si>
    <t>10 октября 2021г.</t>
  </si>
  <si>
    <r>
      <t>КСАНДЕР</t>
    </r>
    <r>
      <rPr>
        <sz val="9"/>
        <rFont val="Verdana"/>
        <family val="2"/>
        <charset val="204"/>
      </rPr>
      <t>-08 (133), мер., сер., уэльск. пони, Касперхоф Фрэдди, Нидерланды</t>
    </r>
  </si>
  <si>
    <r>
      <t>БУЛКИНА</t>
    </r>
    <r>
      <rPr>
        <sz val="9"/>
        <rFont val="Verdana"/>
        <family val="2"/>
        <charset val="204"/>
      </rPr>
      <t xml:space="preserve"> Полина, 2012</t>
    </r>
  </si>
  <si>
    <r>
      <t>ГОРБАЧЕВА</t>
    </r>
    <r>
      <rPr>
        <sz val="9"/>
        <rFont val="Verdana"/>
        <family val="2"/>
        <charset val="204"/>
      </rPr>
      <t xml:space="preserve"> Юлия, 2000</t>
    </r>
  </si>
  <si>
    <t>003900</t>
  </si>
  <si>
    <t>МС</t>
  </si>
  <si>
    <r>
      <t>КАСПЕР ФАН МАРИКЕ-</t>
    </r>
    <r>
      <rPr>
        <sz val="9"/>
        <rFont val="Verdana"/>
        <family val="2"/>
        <charset val="204"/>
      </rPr>
      <t>08, мер., вор., фриз., Вобке 403, Нидерланды</t>
    </r>
  </si>
  <si>
    <t>020448</t>
  </si>
  <si>
    <t>Шерягиня Е.</t>
  </si>
  <si>
    <t>КСК "Приор" / 
Ленинградская область</t>
  </si>
  <si>
    <t>002273</t>
  </si>
  <si>
    <t>015687</t>
  </si>
  <si>
    <t>Исачкина Р.</t>
  </si>
  <si>
    <r>
      <t xml:space="preserve">ГОРБАЧЕВА </t>
    </r>
    <r>
      <rPr>
        <sz val="9"/>
        <rFont val="Verdana"/>
        <family val="2"/>
        <charset val="204"/>
      </rPr>
      <t>Ирина</t>
    </r>
  </si>
  <si>
    <r>
      <t>ФЛАМИНГО</t>
    </r>
    <r>
      <rPr>
        <sz val="9"/>
        <rFont val="Verdana"/>
        <family val="2"/>
        <charset val="204"/>
      </rPr>
      <t>-10, мер., рыж., ганн., Флорискаунт, Германия</t>
    </r>
  </si>
  <si>
    <r>
      <t>ПОРТНОВА</t>
    </r>
    <r>
      <rPr>
        <sz val="9"/>
        <rFont val="Verdana"/>
        <family val="2"/>
        <charset val="204"/>
      </rPr>
      <t xml:space="preserve"> Марина</t>
    </r>
  </si>
  <si>
    <r>
      <t>ЛАРА КРОФТ</t>
    </r>
    <r>
      <rPr>
        <sz val="9"/>
        <rFont val="Verdana"/>
        <family val="2"/>
        <charset val="204"/>
      </rPr>
      <t>-13, коб., вор. уэльск.пони, Йсселвиедтс Каспаров, Ленинградская обл.</t>
    </r>
  </si>
  <si>
    <t>020562</t>
  </si>
  <si>
    <t>Епишин В.</t>
  </si>
  <si>
    <t>КСК "Конная Лахта" / 
Санкт-Петербург</t>
  </si>
  <si>
    <r>
      <t xml:space="preserve">БАСОВА </t>
    </r>
    <r>
      <rPr>
        <sz val="9"/>
        <rFont val="Verdana"/>
        <family val="2"/>
        <charset val="204"/>
      </rPr>
      <t>Анна</t>
    </r>
  </si>
  <si>
    <t>007383</t>
  </si>
  <si>
    <t>Калинина М.</t>
  </si>
  <si>
    <r>
      <t>ЧЕХ</t>
    </r>
    <r>
      <rPr>
        <sz val="9"/>
        <rFont val="Verdana"/>
        <family val="2"/>
        <charset val="204"/>
      </rPr>
      <t xml:space="preserve"> Екатерина</t>
    </r>
  </si>
  <si>
    <r>
      <t>ГАБРИЭЛЬ</t>
    </r>
    <r>
      <rPr>
        <sz val="9"/>
        <rFont val="Verdana"/>
        <family val="2"/>
        <charset val="204"/>
      </rPr>
      <t>-08, мер.,бур., ганн., Гросс, ФХ "Полочаны", Беларусь</t>
    </r>
  </si>
  <si>
    <r>
      <t xml:space="preserve">БАРИНОВА </t>
    </r>
    <r>
      <rPr>
        <sz val="9"/>
        <rFont val="Verdana"/>
        <family val="2"/>
        <charset val="204"/>
      </rPr>
      <t>Анна, 2003</t>
    </r>
  </si>
  <si>
    <r>
      <t xml:space="preserve">АВРОВА </t>
    </r>
    <r>
      <rPr>
        <sz val="9"/>
        <rFont val="Verdana"/>
        <family val="2"/>
        <charset val="204"/>
      </rPr>
      <t>Анжелика, 2007</t>
    </r>
  </si>
  <si>
    <r>
      <t>КАВИНА</t>
    </r>
    <r>
      <rPr>
        <sz val="9"/>
        <rFont val="Verdana"/>
        <family val="2"/>
        <charset val="204"/>
      </rPr>
      <t xml:space="preserve"> Анна, 2002</t>
    </r>
  </si>
  <si>
    <r>
      <t>БРАБУС</t>
    </r>
    <r>
      <rPr>
        <sz val="9"/>
        <rFont val="Verdana"/>
        <family val="2"/>
        <charset val="204"/>
      </rPr>
      <t>-06, мер., вор., рус.рыс., Замбар, Россия</t>
    </r>
  </si>
  <si>
    <r>
      <t>ГУРЕЕВА</t>
    </r>
    <r>
      <rPr>
        <sz val="9"/>
        <rFont val="Verdana"/>
        <family val="2"/>
        <charset val="204"/>
      </rPr>
      <t xml:space="preserve"> Анастасия</t>
    </r>
  </si>
  <si>
    <t>005096</t>
  </si>
  <si>
    <r>
      <t>ЭЛЬ ФЕРРОЛЬ</t>
    </r>
    <r>
      <rPr>
        <sz val="9"/>
        <rFont val="Verdana"/>
        <family val="2"/>
        <charset val="204"/>
      </rPr>
      <t>-13, коб., гнед., укр. верх., Феникс, Украина</t>
    </r>
  </si>
  <si>
    <t>016661</t>
  </si>
  <si>
    <t>Гуреева А.</t>
  </si>
  <si>
    <t>Веклич Н.</t>
  </si>
  <si>
    <t>ч/в /
 Ленинградская область</t>
  </si>
  <si>
    <t>Тишкова Д.</t>
  </si>
  <si>
    <r>
      <t xml:space="preserve">ГИЛЕВА </t>
    </r>
    <r>
      <rPr>
        <sz val="9"/>
        <rFont val="Verdana"/>
        <family val="2"/>
        <charset val="204"/>
      </rPr>
      <t>Дана, 2007</t>
    </r>
  </si>
  <si>
    <r>
      <t>ИВАШЕЧКИНА</t>
    </r>
    <r>
      <rPr>
        <sz val="9"/>
        <rFont val="Verdana"/>
        <family val="2"/>
        <charset val="204"/>
      </rPr>
      <t xml:space="preserve"> Мария, 2011</t>
    </r>
  </si>
  <si>
    <r>
      <rPr>
        <b/>
        <sz val="9"/>
        <rFont val="Verdana"/>
        <family val="2"/>
        <charset val="204"/>
      </rPr>
      <t>АГРАНЬ</t>
    </r>
    <r>
      <rPr>
        <sz val="9"/>
        <rFont val="Verdana"/>
        <family val="2"/>
        <charset val="204"/>
      </rPr>
      <t xml:space="preserve">-13, мер., сол., полукр., неизв., Россия </t>
    </r>
  </si>
  <si>
    <t>023055</t>
  </si>
  <si>
    <r>
      <t xml:space="preserve">КЛИМОВИЦКАЯ </t>
    </r>
    <r>
      <rPr>
        <sz val="9"/>
        <rFont val="Verdana"/>
        <family val="2"/>
        <charset val="204"/>
      </rPr>
      <t>Нина, 2011</t>
    </r>
  </si>
  <si>
    <r>
      <t>ТОМ СОЙЕР</t>
    </r>
    <r>
      <rPr>
        <sz val="9"/>
        <rFont val="Verdana"/>
        <family val="2"/>
        <charset val="204"/>
      </rPr>
      <t>-12 (132), мер., сол., полукр., Тревор, Республика Карелия</t>
    </r>
  </si>
  <si>
    <t>017348</t>
  </si>
  <si>
    <r>
      <t>КАЛИНИНА</t>
    </r>
    <r>
      <rPr>
        <sz val="9"/>
        <rFont val="Verdana"/>
        <family val="2"/>
        <charset val="204"/>
      </rPr>
      <t xml:space="preserve"> Зоя, 2006</t>
    </r>
    <r>
      <rPr>
        <sz val="11"/>
        <color indexed="8"/>
        <rFont val="Calibri"/>
        <family val="2"/>
        <charset val="204"/>
      </rPr>
      <t/>
    </r>
  </si>
  <si>
    <r>
      <t>БЕРЕНИКА</t>
    </r>
    <r>
      <rPr>
        <sz val="9"/>
        <rFont val="Verdana"/>
        <family val="2"/>
        <charset val="204"/>
      </rPr>
      <t>-11, коб., кар., полукр., Нартай, Россия</t>
    </r>
  </si>
  <si>
    <t>018341</t>
  </si>
  <si>
    <t>Крошкина А.</t>
  </si>
  <si>
    <r>
      <t xml:space="preserve">КАЛИНИНА </t>
    </r>
    <r>
      <rPr>
        <sz val="9"/>
        <rFont val="Verdana"/>
        <family val="2"/>
        <charset val="204"/>
      </rPr>
      <t>Ольга</t>
    </r>
  </si>
  <si>
    <t>011893</t>
  </si>
  <si>
    <t>025532</t>
  </si>
  <si>
    <r>
      <rPr>
        <b/>
        <sz val="9"/>
        <rFont val="Verdana"/>
        <family val="2"/>
        <charset val="204"/>
      </rPr>
      <t>КОРОНА ИМПЕРИИ</t>
    </r>
    <r>
      <rPr>
        <sz val="9"/>
        <rFont val="Verdana"/>
        <family val="2"/>
        <charset val="204"/>
      </rPr>
      <t>-17, коб., св.рыж., орл.рыс., Перспективный, Россия</t>
    </r>
  </si>
  <si>
    <r>
      <t>ДАРИЭЛЬ</t>
    </r>
    <r>
      <rPr>
        <sz val="9"/>
        <rFont val="Verdana"/>
        <family val="2"/>
        <charset val="204"/>
      </rPr>
      <t>-08 (142), коб.. вор., класс пони, Дамаск, Краснодарский край</t>
    </r>
  </si>
  <si>
    <r>
      <t>ПОДВИГ</t>
    </r>
    <r>
      <rPr>
        <sz val="9"/>
        <color theme="1"/>
        <rFont val="Verdana"/>
        <family val="2"/>
        <charset val="204"/>
      </rPr>
      <t>-10, мер., вор., полукр., неизв., Беларусь</t>
    </r>
  </si>
  <si>
    <r>
      <rPr>
        <b/>
        <sz val="14"/>
        <rFont val="Verdana"/>
        <family val="2"/>
        <charset val="204"/>
      </rPr>
      <t xml:space="preserve">ВСЕВОЛОЖСКИЕ КОННЫЕ ИГРЫ 2021, ФИНАЛ
Муниципальные соревнования
</t>
    </r>
    <r>
      <rPr>
        <sz val="12"/>
        <rFont val="Verdana"/>
        <family val="2"/>
        <charset val="204"/>
      </rPr>
      <t/>
    </r>
  </si>
  <si>
    <t>ВСЕВОЛОЖСКИЕ КОННЫЕ ИГРЫ 2021, ФИНАЛ
Муниципальные соревнования</t>
  </si>
  <si>
    <t>мужчины и женщины</t>
  </si>
  <si>
    <t xml:space="preserve">Малый приз </t>
  </si>
  <si>
    <t>Лукина Н.Д.</t>
  </si>
  <si>
    <t>Стюард</t>
  </si>
  <si>
    <t>Place</t>
  </si>
  <si>
    <t>Rider_ID</t>
  </si>
  <si>
    <t>Horse_ID</t>
  </si>
  <si>
    <t>Юношеские езды</t>
  </si>
  <si>
    <t>1 этап 06.01.21 ППюн</t>
  </si>
  <si>
    <t>2 этап 10.04.21 ППюн</t>
  </si>
  <si>
    <t>3 этап 11.07.21 ППюн</t>
  </si>
  <si>
    <t xml:space="preserve">Финал 10.10.21 КПюн </t>
  </si>
  <si>
    <t>Вып. норм.</t>
  </si>
  <si>
    <t>Зачет "Юноши"</t>
  </si>
  <si>
    <r>
      <t xml:space="preserve">ЗАМСКАЯ </t>
    </r>
    <r>
      <rPr>
        <sz val="9"/>
        <rFont val="Verdana"/>
        <family val="2"/>
        <charset val="204"/>
      </rPr>
      <t>Аэлита, 2005</t>
    </r>
  </si>
  <si>
    <t>Зачет "Любители"</t>
  </si>
  <si>
    <r>
      <t xml:space="preserve">КРЫЛОВА </t>
    </r>
    <r>
      <rPr>
        <sz val="9"/>
        <rFont val="Verdana"/>
        <family val="2"/>
        <charset val="204"/>
      </rPr>
      <t>Юлия</t>
    </r>
  </si>
  <si>
    <r>
      <t>ЗАВТРАК</t>
    </r>
    <r>
      <rPr>
        <sz val="9"/>
        <rFont val="Verdana"/>
        <family val="2"/>
        <charset val="204"/>
      </rPr>
      <t>-03,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жер, рыж, буд, Зачинщик, кз им. Первой Конной Армии</t>
    </r>
  </si>
  <si>
    <t>ВСЕВОЛОЖСКИЕ КОННЫЕ ИГРЫ 2021</t>
  </si>
  <si>
    <t>Сумма % двух лучших этапов и финала</t>
  </si>
  <si>
    <t>Детские езды</t>
  </si>
  <si>
    <t>1 этап</t>
  </si>
  <si>
    <t>2 этап 10.04.21 ППАд</t>
  </si>
  <si>
    <t>3 этап</t>
  </si>
  <si>
    <t xml:space="preserve">Финал 10.10.21 ППВд </t>
  </si>
  <si>
    <t>ППАд</t>
  </si>
  <si>
    <t>Зачет "Дети"</t>
  </si>
  <si>
    <r>
      <t xml:space="preserve">ЧМЕЛЬ </t>
    </r>
    <r>
      <rPr>
        <sz val="9"/>
        <color indexed="8"/>
        <rFont val="Verdana"/>
        <family val="2"/>
        <charset val="204"/>
      </rPr>
      <t>София, 2010</t>
    </r>
  </si>
  <si>
    <r>
      <t>СТЕЛЛА</t>
    </r>
    <r>
      <rPr>
        <sz val="9"/>
        <color indexed="8"/>
        <rFont val="Verdana"/>
        <family val="2"/>
        <charset val="204"/>
      </rPr>
      <t>-08 (128), коб., рыже-чал., уэльск. пони, Лемоншилл Роял Флайт, Нидерланды</t>
    </r>
  </si>
  <si>
    <r>
      <t xml:space="preserve">БОНДАРЕНКО </t>
    </r>
    <r>
      <rPr>
        <sz val="9"/>
        <rFont val="Verdana"/>
        <family val="2"/>
        <charset val="204"/>
      </rPr>
      <t>Валерия, 2007</t>
    </r>
  </si>
  <si>
    <r>
      <t>ГАРРИ ПОТТЕР</t>
    </r>
    <r>
      <rPr>
        <sz val="9"/>
        <rFont val="Verdana"/>
        <family val="2"/>
        <charset val="204"/>
      </rPr>
      <t>-14, жер., гнед., полукр., Оскар, Тверская обл.</t>
    </r>
  </si>
  <si>
    <r>
      <t xml:space="preserve">БОНДАРЕНКО </t>
    </r>
    <r>
      <rPr>
        <sz val="9"/>
        <color indexed="8"/>
        <rFont val="Verdana"/>
        <family val="2"/>
        <charset val="204"/>
      </rPr>
      <t>Валерия, 2007</t>
    </r>
  </si>
  <si>
    <r>
      <t>ЛИДЕР</t>
    </r>
    <r>
      <rPr>
        <sz val="9"/>
        <color indexed="8"/>
        <rFont val="Verdana"/>
        <family val="2"/>
        <charset val="204"/>
      </rPr>
      <t>-14, мер., сол., полукр., Оскар, Тверская область</t>
    </r>
  </si>
  <si>
    <r>
      <t xml:space="preserve">ВОЛКОВА </t>
    </r>
    <r>
      <rPr>
        <sz val="9"/>
        <color indexed="8"/>
        <rFont val="Verdana"/>
        <family val="2"/>
        <charset val="204"/>
      </rPr>
      <t>София, 2009</t>
    </r>
  </si>
  <si>
    <r>
      <t>ДАРИЭЛЬ</t>
    </r>
    <r>
      <rPr>
        <sz val="9"/>
        <rFont val="Verdana"/>
        <family val="2"/>
        <charset val="204"/>
      </rPr>
      <t>-08 (142),коб.. вор., райт пони, Дамаск, Краснодарский край</t>
    </r>
  </si>
  <si>
    <r>
      <t xml:space="preserve">ЛАЗУКО </t>
    </r>
    <r>
      <rPr>
        <sz val="9"/>
        <color indexed="8"/>
        <rFont val="Verdana"/>
        <family val="2"/>
        <charset val="204"/>
      </rPr>
      <t>Елизавета, 2008</t>
    </r>
  </si>
  <si>
    <r>
      <t>ДОМИНИК</t>
    </r>
    <r>
      <rPr>
        <sz val="9"/>
        <color indexed="8"/>
        <rFont val="Verdana"/>
        <family val="2"/>
        <charset val="204"/>
      </rPr>
      <t>-11, мер., вор., полукр., Домбай, Кировский КЗ</t>
    </r>
  </si>
  <si>
    <r>
      <t>АЛМАЗ</t>
    </r>
    <r>
      <rPr>
        <sz val="9"/>
        <color indexed="8"/>
        <rFont val="Verdana"/>
        <family val="2"/>
        <charset val="204"/>
      </rPr>
      <t>-09 (149), мер., гнедо-пег., класс пони, Вихрь, Ленинградская обл</t>
    </r>
  </si>
  <si>
    <r>
      <t xml:space="preserve">НАРЫШКОВ </t>
    </r>
    <r>
      <rPr>
        <sz val="9"/>
        <color indexed="8"/>
        <rFont val="Verdana"/>
        <family val="2"/>
        <charset val="204"/>
      </rPr>
      <t>Никита, 2008</t>
    </r>
  </si>
  <si>
    <r>
      <t>ГЕШЕФТ</t>
    </r>
    <r>
      <rPr>
        <sz val="9"/>
        <color indexed="8"/>
        <rFont val="Verdana"/>
        <family val="2"/>
        <charset val="204"/>
      </rPr>
      <t>-12, мер., сол., полукр., неизв., Россия</t>
    </r>
  </si>
  <si>
    <r>
      <t xml:space="preserve">ПАРАМОНОВА </t>
    </r>
    <r>
      <rPr>
        <sz val="9"/>
        <rFont val="Verdana"/>
        <family val="2"/>
        <charset val="204"/>
      </rPr>
      <t>Елена, 2008</t>
    </r>
  </si>
  <si>
    <r>
      <t>АРИЕНА ХОВ СИТСКЕ</t>
    </r>
    <r>
      <rPr>
        <sz val="9"/>
        <rFont val="Verdana"/>
        <family val="2"/>
        <charset val="204"/>
      </rPr>
      <t>-03 (135), коб., гнед., Нью форест пони, Вивьенес Вижн, Нидерланды</t>
    </r>
  </si>
  <si>
    <r>
      <t xml:space="preserve">ФИЛИППОВА </t>
    </r>
    <r>
      <rPr>
        <sz val="9"/>
        <rFont val="Verdana"/>
        <family val="2"/>
        <charset val="204"/>
      </rPr>
      <t>Ксения, 2011</t>
    </r>
  </si>
  <si>
    <r>
      <t>АДЕЛИЯ</t>
    </r>
    <r>
      <rPr>
        <sz val="9"/>
        <rFont val="Verdana"/>
        <family val="2"/>
        <charset val="204"/>
      </rPr>
      <t>-04 (140), коб., вор., спорт. пом., Латто, Санкт-Петербург</t>
    </r>
  </si>
  <si>
    <r>
      <t>БРАСЛЕТ</t>
    </r>
    <r>
      <rPr>
        <sz val="9"/>
        <color indexed="8"/>
        <rFont val="Verdana"/>
        <family val="2"/>
        <charset val="204"/>
      </rPr>
      <t>-11, мер., савр., класс пони, Сельдерей, Москва</t>
    </r>
  </si>
  <si>
    <r>
      <t xml:space="preserve">МИТРОФАНОВА </t>
    </r>
    <r>
      <rPr>
        <sz val="9"/>
        <color indexed="8"/>
        <rFont val="Verdana"/>
        <family val="2"/>
        <charset val="204"/>
      </rPr>
      <t>Юлия</t>
    </r>
  </si>
  <si>
    <r>
      <t>АЛДАН-</t>
    </r>
    <r>
      <rPr>
        <sz val="9"/>
        <color indexed="8"/>
        <rFont val="Verdana"/>
        <family val="2"/>
        <charset val="204"/>
      </rPr>
      <t>14, жер., вор., полукр., Абрич, Россия</t>
    </r>
  </si>
  <si>
    <r>
      <rPr>
        <b/>
        <sz val="9"/>
        <color indexed="8"/>
        <rFont val="Verdana"/>
        <family val="2"/>
        <charset val="204"/>
      </rPr>
      <t>БОНДАРЕНКО</t>
    </r>
    <r>
      <rPr>
        <sz val="9"/>
        <color indexed="8"/>
        <rFont val="Verdana"/>
        <family val="2"/>
        <charset val="204"/>
      </rPr>
      <t xml:space="preserve"> Екатерина</t>
    </r>
  </si>
  <si>
    <r>
      <t>ВОЛЬФРАМ</t>
    </r>
    <r>
      <rPr>
        <sz val="9"/>
        <color indexed="8"/>
        <rFont val="Verdana"/>
        <family val="2"/>
        <charset val="204"/>
      </rPr>
      <t>-14, жеребец, сер. полукр., Фаер, Россия</t>
    </r>
  </si>
  <si>
    <r>
      <t>ВИВЬЕН ЛИ</t>
    </r>
    <r>
      <rPr>
        <sz val="9"/>
        <rFont val="Verdana"/>
        <family val="2"/>
        <charset val="204"/>
      </rPr>
      <t xml:space="preserve">-10, коб., гн., полукр., Волхов, Россия </t>
    </r>
  </si>
  <si>
    <r>
      <t xml:space="preserve">МАРТЫНОВА </t>
    </r>
    <r>
      <rPr>
        <sz val="9"/>
        <rFont val="Verdana"/>
        <family val="2"/>
        <charset val="204"/>
      </rPr>
      <t>Евгения</t>
    </r>
  </si>
  <si>
    <r>
      <t>БОСТОН</t>
    </r>
    <r>
      <rPr>
        <sz val="9"/>
        <rFont val="Verdana"/>
        <family val="2"/>
        <charset val="204"/>
      </rPr>
      <t>-00, мер., гнед., трак., Орех, КЗ" им. Кирова", Рост. обл.</t>
    </r>
  </si>
  <si>
    <t>Тестовые езды и езды ФКС СПб</t>
  </si>
  <si>
    <t xml:space="preserve">1 этап </t>
  </si>
  <si>
    <t>2 этап</t>
  </si>
  <si>
    <t>3 этап 11.07.21 ФКС СПб №1.3</t>
  </si>
  <si>
    <t>Финал 10.10.21 ФКС СПб №1.4</t>
  </si>
  <si>
    <t>Sp.C</t>
  </si>
  <si>
    <t>Intr.D</t>
  </si>
  <si>
    <r>
      <t xml:space="preserve">БУЛКИНА </t>
    </r>
    <r>
      <rPr>
        <sz val="9"/>
        <rFont val="Verdana"/>
        <family val="2"/>
        <charset val="204"/>
      </rPr>
      <t>Полина, 2012</t>
    </r>
  </si>
  <si>
    <r>
      <t xml:space="preserve">БУЛКИНА </t>
    </r>
    <r>
      <rPr>
        <sz val="9"/>
        <color indexed="8"/>
        <rFont val="Verdana"/>
        <family val="2"/>
        <charset val="204"/>
      </rPr>
      <t>Полина, 2012</t>
    </r>
  </si>
  <si>
    <r>
      <t>МУХА</t>
    </r>
    <r>
      <rPr>
        <sz val="9"/>
        <rFont val="Verdana"/>
        <family val="2"/>
        <charset val="204"/>
      </rPr>
      <t>-06, коб., гнед., райд пони, неизв., Россия</t>
    </r>
  </si>
  <si>
    <r>
      <t>КУЛЬГОВА</t>
    </r>
    <r>
      <rPr>
        <sz val="9"/>
        <rFont val="Verdana"/>
        <family val="2"/>
        <charset val="204"/>
      </rPr>
      <t xml:space="preserve"> Полина, 2011</t>
    </r>
  </si>
  <si>
    <r>
      <t>ХЭППИНЕС</t>
    </r>
    <r>
      <rPr>
        <sz val="9"/>
        <rFont val="Verdana"/>
        <family val="2"/>
        <charset val="204"/>
      </rPr>
      <t>-04, мер., т.-гнед., трак., Пикет 58, Рязанский опытный КЗ</t>
    </r>
  </si>
  <si>
    <r>
      <t xml:space="preserve">МАЛИК </t>
    </r>
    <r>
      <rPr>
        <sz val="9"/>
        <rFont val="Verdana"/>
        <family val="2"/>
        <charset val="204"/>
      </rPr>
      <t>Анна, 2009</t>
    </r>
  </si>
  <si>
    <r>
      <t xml:space="preserve">РЫКОВА </t>
    </r>
    <r>
      <rPr>
        <sz val="9"/>
        <rFont val="Verdana"/>
        <family val="2"/>
        <charset val="204"/>
      </rPr>
      <t>Алиса, 2014</t>
    </r>
  </si>
  <si>
    <r>
      <t>СТАР ТРЭК</t>
    </r>
    <r>
      <rPr>
        <sz val="9"/>
        <rFont val="Verdana"/>
        <family val="2"/>
        <charset val="204"/>
      </rPr>
      <t xml:space="preserve">-10 (132), жер., сол., уэльск.пони, Стихорст Прайд </t>
    </r>
  </si>
  <si>
    <t>КСК "Киннар" /
Санкт-Петербург</t>
  </si>
  <si>
    <r>
      <t>ГОЛДЕН САЙБЕРИЯ ДРИМ</t>
    </r>
    <r>
      <rPr>
        <sz val="9"/>
        <rFont val="Verdana"/>
        <family val="2"/>
        <charset val="204"/>
      </rPr>
      <t>-15 (132), коб., рыж., уэльск.пони, Голден Парадайз, Россия</t>
    </r>
  </si>
  <si>
    <r>
      <t xml:space="preserve">СТЕПАНОВ </t>
    </r>
    <r>
      <rPr>
        <sz val="9"/>
        <rFont val="Verdana"/>
        <family val="2"/>
        <charset val="204"/>
      </rPr>
      <t>Леонид, 2009</t>
    </r>
  </si>
  <si>
    <r>
      <t>ВИВЬЕН ЛИ</t>
    </r>
    <r>
      <rPr>
        <sz val="9"/>
        <rFont val="Verdana"/>
        <family val="2"/>
        <charset val="204"/>
      </rPr>
      <t xml:space="preserve">-10, коб., гн., полукр., неизв., Россия </t>
    </r>
  </si>
  <si>
    <t>КСК "Осиновая роща"/ 
Ленинградская область</t>
  </si>
  <si>
    <r>
      <t xml:space="preserve">БУНИНА </t>
    </r>
    <r>
      <rPr>
        <sz val="9"/>
        <rFont val="Verdana"/>
        <family val="2"/>
        <charset val="204"/>
      </rPr>
      <t>Александра</t>
    </r>
  </si>
  <si>
    <r>
      <t>ДРОЗД</t>
    </r>
    <r>
      <rPr>
        <sz val="9"/>
        <rFont val="Verdana"/>
        <family val="2"/>
        <charset val="204"/>
      </rPr>
      <t>-00, мер., сер., полукр., Запад, Россия</t>
    </r>
  </si>
  <si>
    <r>
      <t>КИРИЛЛОВА</t>
    </r>
    <r>
      <rPr>
        <sz val="9"/>
        <rFont val="Verdana"/>
        <family val="2"/>
        <charset val="204"/>
      </rPr>
      <t xml:space="preserve"> Юлия</t>
    </r>
  </si>
  <si>
    <r>
      <t xml:space="preserve">ПЕЧЕРСКАЯ </t>
    </r>
    <r>
      <rPr>
        <sz val="9"/>
        <rFont val="Verdana"/>
        <family val="2"/>
        <charset val="204"/>
      </rPr>
      <t>Ярослава, 2006</t>
    </r>
  </si>
  <si>
    <r>
      <t>КАПИТАН ГРАНД</t>
    </r>
    <r>
      <rPr>
        <sz val="9"/>
        <rFont val="Verdana"/>
        <family val="2"/>
        <charset val="204"/>
      </rPr>
      <t>-11, мер., вор., полукр., Апполон, Респ. Карелия</t>
    </r>
  </si>
  <si>
    <t xml:space="preserve">Командный приз. Юноши </t>
  </si>
  <si>
    <t xml:space="preserve"> мальчики и девочки до 15 лет, юноши и девушки 14-18 лет, юниоры и юниорки 16-21 лет, мужчины и женщины</t>
  </si>
  <si>
    <t>мальчики и девочки до 15 лет, юноши и девушки 14-18 лет, юниоры и юниорки 16-21 лет, мужчины и женщины</t>
  </si>
  <si>
    <r>
      <rPr>
        <b/>
        <i/>
        <sz val="12"/>
        <rFont val="Verdana"/>
        <family val="2"/>
        <charset val="204"/>
      </rPr>
      <t>Зачет "Юноши"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</t>
    </r>
  </si>
  <si>
    <r>
      <rPr>
        <b/>
        <i/>
        <sz val="12"/>
        <rFont val="Verdana"/>
        <family val="2"/>
        <charset val="204"/>
      </rPr>
      <t>Зачет "Открытый класс"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юниоры и юниорки 16-21 лет, мужчины и женщины</t>
    </r>
  </si>
  <si>
    <t xml:space="preserve">ПРЕДВАРИТЕЛЬНЫЙ ПРИЗ В. Дети </t>
  </si>
  <si>
    <t>ПРЕДВАРИТЕЛЬНЫЙ ПРИЗ В. Дети / Открытый класс</t>
  </si>
  <si>
    <t xml:space="preserve"> мальчики и девочки до 15 лет</t>
  </si>
  <si>
    <t xml:space="preserve">Манежная езда ФКС СПб №1.4 </t>
  </si>
  <si>
    <t>ЕЗДА ДЛЯ ЛОШАДЕЙ 4 ЛЕТ ПО ВЫЕЗДКЕ</t>
  </si>
  <si>
    <r>
      <t xml:space="preserve">Судьи: </t>
    </r>
    <r>
      <rPr>
        <sz val="10"/>
        <rFont val="Verdana"/>
        <family val="2"/>
        <charset val="204"/>
      </rPr>
      <t xml:space="preserve">Н - Борисенко А. - 2К - Санкт-Петербург, </t>
    </r>
    <r>
      <rPr>
        <b/>
        <sz val="10"/>
        <rFont val="Verdana"/>
        <family val="2"/>
        <charset val="204"/>
      </rPr>
      <t xml:space="preserve">С - Ружинская Е. - 1К - Ленинградская обл., </t>
    </r>
    <r>
      <rPr>
        <sz val="10"/>
        <rFont val="Verdana"/>
        <family val="2"/>
        <charset val="204"/>
      </rPr>
      <t>М - Кравченко Н. - 2К - Новгородская обл.</t>
    </r>
  </si>
  <si>
    <r>
      <t xml:space="preserve">Судьи: С - Ружинская Ж. - СС1К - Ленинградская обл., </t>
    </r>
    <r>
      <rPr>
        <sz val="10"/>
        <rFont val="Verdana"/>
        <family val="2"/>
        <charset val="204"/>
      </rPr>
      <t>Н - Борисенко А. - СС2К - Санкт-Петербург, Кравченко Н. - СС2К - Новгородская обл.</t>
    </r>
  </si>
  <si>
    <t>064907</t>
  </si>
  <si>
    <r>
      <t>НЕНАГЛЯДНЫЙ</t>
    </r>
    <r>
      <rPr>
        <sz val="9"/>
        <rFont val="Verdana"/>
        <family val="2"/>
        <charset val="204"/>
      </rPr>
      <t>-02, мер., рыж., трак., Гвоздик, Беларусь</t>
    </r>
  </si>
  <si>
    <t>010120</t>
  </si>
  <si>
    <t>Румянцев А.</t>
  </si>
  <si>
    <r>
      <t>ПОДВИГ</t>
    </r>
    <r>
      <rPr>
        <sz val="9"/>
        <rFont val="Verdana"/>
        <family val="2"/>
        <charset val="204"/>
      </rPr>
      <t>-10, мер., вор., полукр., неизв., Беларусь</t>
    </r>
  </si>
  <si>
    <t>Лазуко И.</t>
  </si>
  <si>
    <r>
      <t>ФЕДЕРИКА БАЙ ВЕРОНА</t>
    </r>
    <r>
      <rPr>
        <sz val="9"/>
        <rFont val="Verdana"/>
        <family val="2"/>
        <charset val="204"/>
      </rPr>
      <t>-12, коб., сол., уэльск., Stougjeshove Da Vinci, Московская обл.</t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</si>
</sst>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7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7030A0"/>
      <name val="Arial"/>
      <family val="2"/>
      <charset val="204"/>
    </font>
    <font>
      <sz val="9"/>
      <color theme="1"/>
      <name val="Verdana"/>
      <family val="2"/>
      <charset val="204"/>
    </font>
    <font>
      <b/>
      <i/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FF0000"/>
      <name val="Arial"/>
      <family val="2"/>
      <charset val="204"/>
    </font>
    <font>
      <b/>
      <i/>
      <sz val="12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0"/>
      <name val="Arial Cyr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20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1"/>
      <color indexed="10"/>
      <name val="Verdana"/>
      <family val="2"/>
      <charset val="204"/>
    </font>
    <font>
      <b/>
      <sz val="16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3" fillId="12" borderId="1" applyNumberFormat="0" applyAlignment="0" applyProtection="0"/>
    <xf numFmtId="0" fontId="3" fillId="13" borderId="1" applyNumberFormat="0" applyAlignment="0" applyProtection="0"/>
    <xf numFmtId="0" fontId="3" fillId="13" borderId="1" applyNumberFormat="0" applyAlignment="0" applyProtection="0"/>
    <xf numFmtId="0" fontId="3" fillId="12" borderId="1" applyNumberFormat="0" applyAlignment="0" applyProtection="0"/>
    <xf numFmtId="0" fontId="4" fillId="38" borderId="2" applyNumberFormat="0" applyAlignment="0" applyProtection="0"/>
    <xf numFmtId="0" fontId="4" fillId="39" borderId="2" applyNumberFormat="0" applyAlignment="0" applyProtection="0"/>
    <xf numFmtId="0" fontId="4" fillId="39" borderId="2" applyNumberFormat="0" applyAlignment="0" applyProtection="0"/>
    <xf numFmtId="0" fontId="4" fillId="38" borderId="2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164" fontId="1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33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72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2" fontId="6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5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7" fillId="0" borderId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40" borderId="7" applyNumberFormat="0" applyAlignment="0" applyProtection="0"/>
    <xf numFmtId="0" fontId="13" fillId="41" borderId="7" applyNumberFormat="0" applyAlignment="0" applyProtection="0"/>
    <xf numFmtId="0" fontId="13" fillId="41" borderId="7" applyNumberFormat="0" applyAlignment="0" applyProtection="0"/>
    <xf numFmtId="0" fontId="13" fillId="40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34" fillId="0" borderId="0"/>
    <xf numFmtId="0" fontId="7" fillId="0" borderId="0"/>
    <xf numFmtId="0" fontId="6" fillId="0" borderId="0"/>
    <xf numFmtId="0" fontId="7" fillId="0" borderId="0"/>
    <xf numFmtId="0" fontId="50" fillId="0" borderId="0"/>
    <xf numFmtId="0" fontId="34" fillId="0" borderId="0"/>
    <xf numFmtId="0" fontId="7" fillId="0" borderId="0"/>
    <xf numFmtId="0" fontId="50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1" fillId="0" borderId="0"/>
    <xf numFmtId="0" fontId="5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44" borderId="8" applyNumberFormat="0" applyFont="0" applyAlignment="0" applyProtection="0"/>
    <xf numFmtId="0" fontId="1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4" borderId="8" applyNumberFormat="0" applyFont="0" applyAlignment="0" applyProtection="0"/>
    <xf numFmtId="9" fontId="29" fillId="0" borderId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76" fontId="7" fillId="0" borderId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6" fillId="0" borderId="0"/>
    <xf numFmtId="0" fontId="6" fillId="0" borderId="0"/>
    <xf numFmtId="0" fontId="8" fillId="0" borderId="0"/>
    <xf numFmtId="0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34" fillId="0" borderId="0"/>
    <xf numFmtId="17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 applyFont="0" applyFill="0" applyBorder="0" applyAlignment="0" applyProtection="0"/>
    <xf numFmtId="0" fontId="6" fillId="0" borderId="0"/>
  </cellStyleXfs>
  <cellXfs count="409">
    <xf numFmtId="0" fontId="0" fillId="0" borderId="0" xfId="0"/>
    <xf numFmtId="0" fontId="23" fillId="0" borderId="0" xfId="989" applyNumberFormat="1" applyFont="1" applyFill="1" applyBorder="1" applyAlignment="1" applyProtection="1">
      <alignment vertical="center"/>
      <protection locked="0"/>
    </xf>
    <xf numFmtId="49" fontId="23" fillId="0" borderId="0" xfId="989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0" xfId="1003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9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0" applyNumberFormat="1" applyFont="1" applyFill="1" applyBorder="1" applyAlignment="1" applyProtection="1">
      <alignment vertical="center"/>
      <protection locked="0"/>
    </xf>
    <xf numFmtId="0" fontId="41" fillId="0" borderId="0" xfId="991" applyFont="1" applyAlignment="1" applyProtection="1">
      <alignment vertical="center"/>
      <protection locked="0"/>
    </xf>
    <xf numFmtId="0" fontId="6" fillId="0" borderId="0" xfId="1002" applyFont="1" applyAlignment="1" applyProtection="1">
      <alignment vertical="center"/>
      <protection locked="0"/>
    </xf>
    <xf numFmtId="0" fontId="42" fillId="0" borderId="0" xfId="1002" applyFont="1" applyAlignment="1" applyProtection="1">
      <alignment vertical="center"/>
      <protection locked="0"/>
    </xf>
    <xf numFmtId="0" fontId="43" fillId="0" borderId="0" xfId="1002" applyFont="1" applyAlignment="1" applyProtection="1">
      <alignment vertical="center"/>
      <protection locked="0"/>
    </xf>
    <xf numFmtId="0" fontId="25" fillId="0" borderId="0" xfId="1002" applyFont="1" applyProtection="1">
      <protection locked="0"/>
    </xf>
    <xf numFmtId="0" fontId="25" fillId="0" borderId="0" xfId="1002" applyFont="1" applyAlignment="1" applyProtection="1">
      <alignment wrapText="1"/>
      <protection locked="0"/>
    </xf>
    <xf numFmtId="0" fontId="25" fillId="0" borderId="0" xfId="1002" applyFont="1" applyAlignment="1" applyProtection="1">
      <alignment shrinkToFit="1"/>
      <protection locked="0"/>
    </xf>
    <xf numFmtId="1" fontId="38" fillId="0" borderId="0" xfId="1002" applyNumberFormat="1" applyFont="1" applyProtection="1">
      <protection locked="0"/>
    </xf>
    <xf numFmtId="169" fontId="25" fillId="0" borderId="0" xfId="1002" applyNumberFormat="1" applyFont="1" applyProtection="1">
      <protection locked="0"/>
    </xf>
    <xf numFmtId="0" fontId="38" fillId="0" borderId="0" xfId="1002" applyFont="1" applyProtection="1">
      <protection locked="0"/>
    </xf>
    <xf numFmtId="169" fontId="38" fillId="0" borderId="0" xfId="1002" applyNumberFormat="1" applyFont="1" applyProtection="1">
      <protection locked="0"/>
    </xf>
    <xf numFmtId="0" fontId="25" fillId="0" borderId="0" xfId="1002" applyFont="1" applyBorder="1" applyAlignment="1" applyProtection="1">
      <alignment horizontal="right" vertical="center"/>
      <protection locked="0"/>
    </xf>
    <xf numFmtId="0" fontId="43" fillId="0" borderId="0" xfId="991" applyFont="1" applyAlignment="1" applyProtection="1">
      <alignment vertical="center"/>
      <protection locked="0"/>
    </xf>
    <xf numFmtId="1" fontId="28" fillId="46" borderId="10" xfId="993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3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993" applyFont="1" applyFill="1" applyBorder="1" applyAlignment="1" applyProtection="1">
      <alignment horizontal="center" vertical="center" textRotation="90" wrapText="1"/>
      <protection locked="0"/>
    </xf>
    <xf numFmtId="0" fontId="23" fillId="0" borderId="10" xfId="1002" applyFont="1" applyFill="1" applyBorder="1" applyAlignment="1" applyProtection="1">
      <alignment horizontal="center" vertical="center"/>
      <protection locked="0"/>
    </xf>
    <xf numFmtId="0" fontId="30" fillId="0" borderId="0" xfId="991" applyFont="1" applyAlignment="1" applyProtection="1">
      <alignment vertical="center"/>
      <protection locked="0"/>
    </xf>
    <xf numFmtId="0" fontId="23" fillId="0" borderId="0" xfId="993" applyFont="1" applyBorder="1" applyAlignment="1" applyProtection="1">
      <alignment horizontal="center" vertical="center" wrapText="1"/>
      <protection locked="0"/>
    </xf>
    <xf numFmtId="0" fontId="23" fillId="0" borderId="0" xfId="1002" applyFont="1" applyFill="1" applyBorder="1" applyAlignment="1" applyProtection="1">
      <alignment horizontal="center" vertical="center"/>
      <protection locked="0"/>
    </xf>
    <xf numFmtId="0" fontId="28" fillId="46" borderId="0" xfId="0" applyNumberFormat="1" applyFont="1" applyFill="1" applyBorder="1" applyAlignment="1">
      <alignment horizontal="center" vertical="center" wrapText="1"/>
    </xf>
    <xf numFmtId="170" fontId="28" fillId="0" borderId="0" xfId="991" applyNumberFormat="1" applyFont="1" applyBorder="1" applyAlignment="1" applyProtection="1">
      <alignment horizontal="center" vertical="center" wrapText="1"/>
      <protection locked="0"/>
    </xf>
    <xf numFmtId="169" fontId="40" fillId="0" borderId="0" xfId="991" applyNumberFormat="1" applyFont="1" applyBorder="1" applyAlignment="1" applyProtection="1">
      <alignment horizontal="center" vertical="center" wrapText="1"/>
      <protection locked="0"/>
    </xf>
    <xf numFmtId="0" fontId="25" fillId="0" borderId="0" xfId="991" applyFont="1" applyBorder="1" applyAlignment="1" applyProtection="1">
      <alignment horizontal="center" vertical="center" wrapText="1"/>
      <protection locked="0"/>
    </xf>
    <xf numFmtId="1" fontId="28" fillId="0" borderId="0" xfId="991" applyNumberFormat="1" applyFont="1" applyBorder="1" applyAlignment="1" applyProtection="1">
      <alignment horizontal="center" vertical="center" wrapText="1"/>
      <protection locked="0"/>
    </xf>
    <xf numFmtId="0" fontId="26" fillId="0" borderId="0" xfId="991" applyFont="1" applyBorder="1" applyAlignment="1" applyProtection="1">
      <alignment horizontal="center" vertical="center" wrapText="1"/>
      <protection locked="0"/>
    </xf>
    <xf numFmtId="0" fontId="23" fillId="0" borderId="0" xfId="99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horizontal="center" vertical="center"/>
      <protection locked="0"/>
    </xf>
    <xf numFmtId="0" fontId="23" fillId="0" borderId="0" xfId="991" applyNumberFormat="1" applyFont="1" applyFill="1" applyBorder="1" applyAlignment="1" applyProtection="1">
      <alignment vertical="center"/>
      <protection locked="0"/>
    </xf>
    <xf numFmtId="1" fontId="23" fillId="0" borderId="0" xfId="991" applyNumberFormat="1" applyFont="1" applyAlignment="1" applyProtection="1">
      <alignment vertical="center"/>
      <protection locked="0"/>
    </xf>
    <xf numFmtId="169" fontId="23" fillId="0" borderId="0" xfId="991" applyNumberFormat="1" applyFont="1" applyAlignment="1" applyProtection="1">
      <alignment vertical="center"/>
      <protection locked="0"/>
    </xf>
    <xf numFmtId="0" fontId="6" fillId="0" borderId="0" xfId="991" applyNumberFormat="1" applyFont="1" applyFill="1" applyBorder="1" applyAlignment="1" applyProtection="1">
      <alignment vertical="center"/>
      <protection locked="0"/>
    </xf>
    <xf numFmtId="1" fontId="41" fillId="0" borderId="0" xfId="991" applyNumberFormat="1" applyFont="1" applyAlignment="1" applyProtection="1">
      <alignment vertical="center"/>
      <protection locked="0"/>
    </xf>
    <xf numFmtId="169" fontId="41" fillId="0" borderId="0" xfId="991" applyNumberFormat="1" applyFont="1" applyAlignment="1" applyProtection="1">
      <alignment vertical="center"/>
      <protection locked="0"/>
    </xf>
    <xf numFmtId="0" fontId="26" fillId="0" borderId="0" xfId="995" applyNumberFormat="1" applyFont="1" applyFill="1" applyBorder="1" applyAlignment="1" applyProtection="1">
      <alignment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475" applyNumberFormat="1" applyFont="1" applyFill="1" applyBorder="1" applyAlignment="1" applyProtection="1">
      <alignment horizontal="center" vertical="center"/>
      <protection locked="0"/>
    </xf>
    <xf numFmtId="0" fontId="6" fillId="0" borderId="0" xfId="992" applyFont="1" applyAlignment="1" applyProtection="1">
      <alignment vertical="center"/>
      <protection locked="0"/>
    </xf>
    <xf numFmtId="0" fontId="23" fillId="0" borderId="0" xfId="992" applyFont="1" applyAlignment="1" applyProtection="1">
      <alignment vertical="center"/>
      <protection locked="0"/>
    </xf>
    <xf numFmtId="169" fontId="6" fillId="0" borderId="0" xfId="992" applyNumberFormat="1" applyFont="1" applyAlignment="1" applyProtection="1">
      <alignment vertical="center"/>
      <protection locked="0"/>
    </xf>
    <xf numFmtId="1" fontId="6" fillId="0" borderId="0" xfId="992" applyNumberFormat="1" applyFont="1" applyAlignment="1" applyProtection="1">
      <alignment vertical="center"/>
      <protection locked="0"/>
    </xf>
    <xf numFmtId="0" fontId="6" fillId="0" borderId="0" xfId="997" applyFill="1" applyAlignment="1" applyProtection="1">
      <alignment vertical="center"/>
      <protection locked="0"/>
    </xf>
    <xf numFmtId="0" fontId="21" fillId="0" borderId="0" xfId="997" applyFont="1" applyFill="1" applyAlignment="1" applyProtection="1">
      <alignment vertical="center"/>
      <protection locked="0"/>
    </xf>
    <xf numFmtId="0" fontId="6" fillId="0" borderId="0" xfId="997" applyFont="1" applyFill="1" applyAlignment="1" applyProtection="1">
      <alignment horizontal="center" vertical="center"/>
      <protection locked="0"/>
    </xf>
    <xf numFmtId="0" fontId="30" fillId="0" borderId="0" xfId="997" applyFont="1" applyFill="1" applyAlignment="1" applyProtection="1">
      <alignment horizontal="center" vertical="center"/>
      <protection locked="0"/>
    </xf>
    <xf numFmtId="0" fontId="6" fillId="0" borderId="0" xfId="997" applyFill="1" applyAlignment="1" applyProtection="1">
      <alignment horizontal="center" vertical="center" wrapText="1"/>
      <protection locked="0"/>
    </xf>
    <xf numFmtId="0" fontId="22" fillId="0" borderId="0" xfId="1007" applyFont="1" applyFill="1" applyAlignment="1">
      <alignment vertical="center" wrapText="1"/>
    </xf>
    <xf numFmtId="0" fontId="6" fillId="0" borderId="0" xfId="692"/>
    <xf numFmtId="0" fontId="44" fillId="0" borderId="0" xfId="989" applyNumberFormat="1" applyFont="1" applyFill="1" applyBorder="1" applyAlignment="1" applyProtection="1">
      <alignment vertical="center"/>
      <protection locked="0"/>
    </xf>
    <xf numFmtId="0" fontId="35" fillId="0" borderId="0" xfId="991" applyFont="1" applyAlignment="1" applyProtection="1">
      <alignment horizontal="center"/>
      <protection locked="0"/>
    </xf>
    <xf numFmtId="0" fontId="44" fillId="0" borderId="10" xfId="989" applyNumberFormat="1" applyFont="1" applyFill="1" applyBorder="1" applyAlignment="1" applyProtection="1">
      <alignment vertical="center"/>
      <protection locked="0"/>
    </xf>
    <xf numFmtId="0" fontId="23" fillId="0" borderId="10" xfId="989" applyNumberFormat="1" applyFont="1" applyFill="1" applyBorder="1" applyAlignment="1" applyProtection="1">
      <alignment vertical="center"/>
      <protection locked="0"/>
    </xf>
    <xf numFmtId="0" fontId="25" fillId="46" borderId="10" xfId="1002" applyFont="1" applyFill="1" applyBorder="1" applyAlignment="1" applyProtection="1">
      <alignment horizontal="center" vertical="center" wrapText="1"/>
      <protection locked="0"/>
    </xf>
    <xf numFmtId="0" fontId="43" fillId="0" borderId="0" xfId="997" applyFont="1" applyFill="1" applyAlignment="1" applyProtection="1">
      <alignment vertical="center"/>
      <protection locked="0"/>
    </xf>
    <xf numFmtId="0" fontId="25" fillId="0" borderId="0" xfId="997" applyFont="1" applyFill="1" applyProtection="1">
      <protection locked="0"/>
    </xf>
    <xf numFmtId="0" fontId="25" fillId="0" borderId="0" xfId="997" applyFont="1" applyFill="1" applyAlignment="1" applyProtection="1">
      <alignment wrapText="1"/>
      <protection locked="0"/>
    </xf>
    <xf numFmtId="0" fontId="25" fillId="0" borderId="0" xfId="997" applyFont="1" applyFill="1" applyAlignment="1" applyProtection="1">
      <alignment shrinkToFit="1"/>
      <protection locked="0"/>
    </xf>
    <xf numFmtId="0" fontId="25" fillId="0" borderId="0" xfId="997" applyFont="1" applyFill="1" applyAlignment="1" applyProtection="1">
      <alignment horizontal="left"/>
      <protection locked="0"/>
    </xf>
    <xf numFmtId="0" fontId="38" fillId="0" borderId="0" xfId="997" applyFont="1" applyFill="1" applyProtection="1">
      <protection locked="0"/>
    </xf>
    <xf numFmtId="0" fontId="26" fillId="0" borderId="10" xfId="997" applyFont="1" applyFill="1" applyBorder="1" applyAlignment="1" applyProtection="1">
      <alignment horizontal="center" vertical="center" textRotation="90" wrapText="1"/>
      <protection locked="0"/>
    </xf>
    <xf numFmtId="0" fontId="26" fillId="0" borderId="10" xfId="997" applyFont="1" applyFill="1" applyBorder="1" applyAlignment="1" applyProtection="1">
      <alignment horizontal="center" vertical="center" wrapText="1"/>
      <protection locked="0"/>
    </xf>
    <xf numFmtId="0" fontId="35" fillId="0" borderId="0" xfId="997" applyFont="1" applyFill="1" applyAlignment="1" applyProtection="1">
      <alignment vertical="center" wrapText="1"/>
      <protection locked="0"/>
    </xf>
    <xf numFmtId="0" fontId="21" fillId="46" borderId="0" xfId="997" applyFont="1" applyFill="1" applyAlignment="1" applyProtection="1">
      <alignment vertical="center"/>
      <protection locked="0"/>
    </xf>
    <xf numFmtId="0" fontId="39" fillId="0" borderId="0" xfId="1000" applyFont="1" applyAlignment="1" applyProtection="1">
      <alignment horizontal="right" vertical="center"/>
      <protection locked="0"/>
    </xf>
    <xf numFmtId="0" fontId="6" fillId="0" borderId="10" xfId="1001" applyFont="1" applyFill="1" applyBorder="1" applyAlignment="1" applyProtection="1">
      <alignment horizontal="center" vertical="center"/>
      <protection locked="0"/>
    </xf>
    <xf numFmtId="0" fontId="23" fillId="0" borderId="10" xfId="692" applyFont="1" applyBorder="1"/>
    <xf numFmtId="0" fontId="23" fillId="0" borderId="10" xfId="989" applyNumberFormat="1" applyFont="1" applyFill="1" applyBorder="1" applyAlignment="1" applyProtection="1">
      <alignment vertical="center" wrapText="1"/>
      <protection locked="0"/>
    </xf>
    <xf numFmtId="0" fontId="25" fillId="0" borderId="10" xfId="0" applyFont="1" applyFill="1" applyBorder="1" applyAlignment="1">
      <alignment horizontal="left" vertical="center" wrapText="1"/>
    </xf>
    <xf numFmtId="0" fontId="30" fillId="0" borderId="0" xfId="997" applyFont="1" applyFill="1" applyAlignment="1" applyProtection="1">
      <alignment vertical="center"/>
      <protection locked="0"/>
    </xf>
    <xf numFmtId="49" fontId="25" fillId="0" borderId="10" xfId="362" applyNumberFormat="1" applyFont="1" applyFill="1" applyBorder="1" applyAlignment="1" applyProtection="1">
      <alignment vertical="center" wrapText="1"/>
      <protection locked="0"/>
    </xf>
    <xf numFmtId="49" fontId="28" fillId="0" borderId="10" xfId="362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05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98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0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994" applyFont="1" applyFill="1" applyBorder="1" applyAlignment="1" applyProtection="1">
      <alignment horizontal="center" vertical="center" wrapText="1"/>
      <protection locked="0"/>
    </xf>
    <xf numFmtId="170" fontId="27" fillId="0" borderId="10" xfId="991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994" applyFont="1" applyFill="1" applyBorder="1" applyAlignment="1" applyProtection="1">
      <alignment horizontal="center" vertical="center" wrapText="1"/>
      <protection locked="0"/>
    </xf>
    <xf numFmtId="0" fontId="25" fillId="0" borderId="10" xfId="991" applyFont="1" applyFill="1" applyBorder="1" applyAlignment="1" applyProtection="1">
      <alignment horizontal="center" vertical="center" wrapText="1"/>
      <protection locked="0"/>
    </xf>
    <xf numFmtId="1" fontId="28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991" applyFont="1" applyFill="1" applyBorder="1" applyAlignment="1" applyProtection="1">
      <alignment horizontal="center" vertical="center" wrapText="1"/>
      <protection locked="0"/>
    </xf>
    <xf numFmtId="0" fontId="30" fillId="0" borderId="0" xfId="991" applyFont="1" applyFill="1" applyAlignment="1" applyProtection="1">
      <alignment vertical="center"/>
      <protection locked="0"/>
    </xf>
    <xf numFmtId="0" fontId="6" fillId="0" borderId="0" xfId="692" applyFont="1"/>
    <xf numFmtId="0" fontId="45" fillId="0" borderId="0" xfId="998" applyFont="1" applyAlignment="1" applyProtection="1">
      <alignment vertical="center"/>
      <protection locked="0"/>
    </xf>
    <xf numFmtId="49" fontId="28" fillId="0" borderId="10" xfId="365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01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03" applyFont="1" applyFill="1" applyBorder="1" applyAlignment="1" applyProtection="1">
      <alignment horizontal="left" vertical="center" wrapText="1"/>
      <protection locked="0"/>
    </xf>
    <xf numFmtId="0" fontId="53" fillId="0" borderId="0" xfId="991" applyFont="1" applyAlignment="1" applyProtection="1">
      <alignment vertical="center"/>
      <protection locked="0"/>
    </xf>
    <xf numFmtId="0" fontId="26" fillId="0" borderId="10" xfId="991" applyFont="1" applyFill="1" applyBorder="1" applyAlignment="1" applyProtection="1">
      <alignment horizontal="center" vertical="center" wrapText="1"/>
      <protection locked="0"/>
    </xf>
    <xf numFmtId="0" fontId="6" fillId="0" borderId="0" xfId="997" applyFont="1" applyFill="1" applyBorder="1" applyAlignment="1" applyProtection="1">
      <alignment horizontal="center" vertical="center"/>
      <protection locked="0"/>
    </xf>
    <xf numFmtId="0" fontId="6" fillId="0" borderId="0" xfId="997" applyFill="1" applyBorder="1" applyAlignment="1" applyProtection="1">
      <alignment vertical="center"/>
      <protection locked="0"/>
    </xf>
    <xf numFmtId="0" fontId="30" fillId="0" borderId="0" xfId="997" applyFont="1" applyFill="1" applyBorder="1" applyAlignment="1" applyProtection="1">
      <alignment horizontal="center" vertical="center"/>
      <protection locked="0"/>
    </xf>
    <xf numFmtId="0" fontId="6" fillId="0" borderId="0" xfId="997" applyFill="1" applyBorder="1" applyAlignment="1" applyProtection="1">
      <alignment horizontal="center" vertical="center" wrapText="1"/>
      <protection locked="0"/>
    </xf>
    <xf numFmtId="0" fontId="56" fillId="0" borderId="10" xfId="692" applyFont="1" applyBorder="1"/>
    <xf numFmtId="0" fontId="57" fillId="0" borderId="0" xfId="692" applyFont="1"/>
    <xf numFmtId="0" fontId="49" fillId="0" borderId="0" xfId="692" applyFont="1" applyAlignment="1"/>
    <xf numFmtId="0" fontId="49" fillId="0" borderId="0" xfId="692" applyFont="1"/>
    <xf numFmtId="0" fontId="28" fillId="46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998" applyFont="1" applyFill="1" applyBorder="1" applyAlignment="1" applyProtection="1">
      <alignment vertical="center" wrapText="1"/>
      <protection locked="0"/>
    </xf>
    <xf numFmtId="0" fontId="57" fillId="0" borderId="0" xfId="991" applyFont="1" applyAlignment="1" applyProtection="1">
      <alignment vertical="center"/>
      <protection locked="0"/>
    </xf>
    <xf numFmtId="0" fontId="25" fillId="46" borderId="10" xfId="1049" applyFont="1" applyFill="1" applyBorder="1" applyAlignment="1" applyProtection="1">
      <alignment horizontal="center" vertical="center" wrapText="1"/>
      <protection locked="0"/>
    </xf>
    <xf numFmtId="1" fontId="28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4" applyNumberFormat="1" applyFont="1" applyFill="1" applyBorder="1" applyAlignment="1" applyProtection="1">
      <alignment horizontal="center" vertical="center" wrapText="1"/>
      <protection locked="0"/>
    </xf>
    <xf numFmtId="1" fontId="25" fillId="46" borderId="10" xfId="994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10" xfId="994" applyFont="1" applyFill="1" applyBorder="1" applyAlignment="1" applyProtection="1">
      <alignment horizontal="center" vertical="center" wrapText="1"/>
      <protection locked="0"/>
    </xf>
    <xf numFmtId="20" fontId="27" fillId="0" borderId="10" xfId="652" applyNumberFormat="1" applyFont="1" applyFill="1" applyBorder="1" applyAlignment="1">
      <alignment horizontal="center" vertical="center"/>
    </xf>
    <xf numFmtId="170" fontId="27" fillId="0" borderId="10" xfId="992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2" applyNumberFormat="1" applyFont="1" applyFill="1" applyBorder="1" applyAlignment="1" applyProtection="1">
      <alignment horizontal="center" vertical="center" wrapText="1"/>
      <protection locked="0"/>
    </xf>
    <xf numFmtId="170" fontId="26" fillId="0" borderId="10" xfId="992" applyNumberFormat="1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0" xfId="0" applyFont="1" applyFill="1"/>
    <xf numFmtId="49" fontId="28" fillId="0" borderId="10" xfId="99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98" applyFont="1" applyFill="1" applyBorder="1" applyAlignment="1" applyProtection="1">
      <alignment horizontal="center" vertical="center" wrapText="1"/>
      <protection locked="0"/>
    </xf>
    <xf numFmtId="0" fontId="25" fillId="0" borderId="10" xfId="998" applyFont="1" applyFill="1" applyBorder="1" applyAlignment="1" applyProtection="1">
      <alignment horizontal="left" vertical="center" wrapText="1"/>
      <protection locked="0"/>
    </xf>
    <xf numFmtId="49" fontId="28" fillId="0" borderId="10" xfId="1052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01" applyFont="1" applyFill="1" applyBorder="1" applyAlignment="1" applyProtection="1">
      <alignment vertical="center" wrapText="1"/>
      <protection locked="0"/>
    </xf>
    <xf numFmtId="0" fontId="28" fillId="0" borderId="10" xfId="669" applyFont="1" applyFill="1" applyBorder="1" applyAlignment="1" applyProtection="1">
      <alignment horizontal="center" vertical="center" wrapText="1"/>
      <protection locked="0"/>
    </xf>
    <xf numFmtId="49" fontId="25" fillId="0" borderId="10" xfId="1051" applyNumberFormat="1" applyFont="1" applyFill="1" applyBorder="1" applyAlignment="1" applyProtection="1">
      <alignment horizontal="left" vertical="center" wrapText="1"/>
      <protection locked="0"/>
    </xf>
    <xf numFmtId="0" fontId="30" fillId="48" borderId="0" xfId="991" applyFont="1" applyFill="1" applyAlignment="1" applyProtection="1">
      <alignment vertical="center"/>
      <protection locked="0"/>
    </xf>
    <xf numFmtId="0" fontId="35" fillId="0" borderId="10" xfId="0" applyFont="1" applyFill="1" applyBorder="1" applyAlignment="1">
      <alignment horizontal="center" vertical="center"/>
    </xf>
    <xf numFmtId="49" fontId="25" fillId="46" borderId="10" xfId="1051" applyNumberFormat="1" applyFont="1" applyFill="1" applyBorder="1" applyAlignment="1" applyProtection="1">
      <alignment horizontal="left" vertical="center" wrapText="1"/>
      <protection locked="0"/>
    </xf>
    <xf numFmtId="0" fontId="25" fillId="0" borderId="10" xfId="1050" applyFont="1" applyFill="1" applyBorder="1" applyAlignment="1" applyProtection="1">
      <alignment horizontal="left" vertical="center" wrapText="1"/>
      <protection locked="0"/>
    </xf>
    <xf numFmtId="0" fontId="23" fillId="0" borderId="0" xfId="997" applyFont="1" applyFill="1" applyAlignment="1" applyProtection="1">
      <alignment horizontal="center" vertical="center" wrapText="1"/>
      <protection locked="0"/>
    </xf>
    <xf numFmtId="169" fontId="39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7" applyFont="1" applyFill="1" applyAlignment="1" applyProtection="1">
      <alignment horizontal="center" vertical="center"/>
      <protection locked="0"/>
    </xf>
    <xf numFmtId="0" fontId="23" fillId="0" borderId="0" xfId="997" applyFont="1" applyFill="1" applyAlignment="1" applyProtection="1">
      <alignment vertical="center"/>
      <protection locked="0"/>
    </xf>
    <xf numFmtId="0" fontId="23" fillId="0" borderId="0" xfId="1053" applyFont="1" applyFill="1" applyAlignment="1" applyProtection="1">
      <alignment vertical="center"/>
      <protection locked="0"/>
    </xf>
    <xf numFmtId="0" fontId="23" fillId="0" borderId="0" xfId="997" applyFont="1" applyFill="1" applyAlignment="1" applyProtection="1">
      <alignment horizontal="left" vertical="center"/>
      <protection locked="0"/>
    </xf>
    <xf numFmtId="0" fontId="23" fillId="0" borderId="0" xfId="997" applyFont="1" applyFill="1" applyBorder="1" applyAlignment="1" applyProtection="1">
      <alignment horizontal="center" vertical="center"/>
      <protection locked="0"/>
    </xf>
    <xf numFmtId="0" fontId="23" fillId="0" borderId="0" xfId="997" applyFont="1" applyFill="1" applyBorder="1" applyAlignment="1" applyProtection="1">
      <alignment vertical="center"/>
      <protection locked="0"/>
    </xf>
    <xf numFmtId="0" fontId="28" fillId="0" borderId="10" xfId="1000" applyNumberFormat="1" applyFont="1" applyFill="1" applyBorder="1" applyAlignment="1" applyProtection="1">
      <alignment horizontal="center" vertical="center"/>
      <protection locked="0"/>
    </xf>
    <xf numFmtId="0" fontId="30" fillId="0" borderId="10" xfId="997" applyFont="1" applyFill="1" applyBorder="1" applyAlignment="1" applyProtection="1">
      <alignment horizontal="center" vertical="center"/>
      <protection locked="0"/>
    </xf>
    <xf numFmtId="0" fontId="28" fillId="0" borderId="10" xfId="999" applyNumberFormat="1" applyFont="1" applyFill="1" applyBorder="1" applyAlignment="1" applyProtection="1">
      <alignment horizontal="center" vertical="center"/>
      <protection locked="0"/>
    </xf>
    <xf numFmtId="0" fontId="25" fillId="0" borderId="10" xfId="1054" applyFont="1" applyFill="1" applyBorder="1" applyAlignment="1" applyProtection="1">
      <alignment horizontal="left" vertical="center" wrapText="1"/>
      <protection locked="0"/>
    </xf>
    <xf numFmtId="49" fontId="28" fillId="0" borderId="10" xfId="1054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4" applyFont="1" applyFill="1" applyBorder="1" applyAlignment="1" applyProtection="1">
      <alignment horizontal="center" vertical="center" wrapText="1"/>
      <protection locked="0"/>
    </xf>
    <xf numFmtId="49" fontId="28" fillId="0" borderId="10" xfId="673" applyNumberFormat="1" applyFont="1" applyFill="1" applyBorder="1" applyAlignment="1">
      <alignment horizontal="center" vertical="center" wrapText="1"/>
    </xf>
    <xf numFmtId="0" fontId="28" fillId="0" borderId="10" xfId="1055" applyFont="1" applyFill="1" applyBorder="1" applyAlignment="1" applyProtection="1">
      <alignment horizontal="center" vertical="center" wrapText="1"/>
      <protection locked="0"/>
    </xf>
    <xf numFmtId="0" fontId="37" fillId="0" borderId="0" xfId="1007" applyFont="1" applyFill="1" applyAlignment="1">
      <alignment vertical="center" wrapText="1"/>
    </xf>
    <xf numFmtId="0" fontId="28" fillId="0" borderId="10" xfId="1051" applyFont="1" applyFill="1" applyBorder="1" applyAlignment="1" applyProtection="1">
      <alignment horizontal="center" vertical="center" wrapText="1"/>
      <protection locked="0"/>
    </xf>
    <xf numFmtId="49" fontId="28" fillId="46" borderId="10" xfId="1057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51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54" applyFont="1" applyFill="1" applyBorder="1" applyAlignment="1" applyProtection="1">
      <alignment vertical="center" wrapText="1"/>
      <protection locked="0"/>
    </xf>
    <xf numFmtId="0" fontId="28" fillId="46" borderId="10" xfId="1001" applyFont="1" applyFill="1" applyBorder="1" applyAlignment="1" applyProtection="1">
      <alignment horizontal="center" vertical="center" wrapText="1"/>
      <protection locked="0"/>
    </xf>
    <xf numFmtId="49" fontId="28" fillId="47" borderId="10" xfId="1057" applyNumberFormat="1" applyFont="1" applyFill="1" applyBorder="1" applyAlignment="1" applyProtection="1">
      <alignment horizontal="center" vertical="center" wrapText="1"/>
      <protection locked="0"/>
    </xf>
    <xf numFmtId="0" fontId="25" fillId="47" borderId="10" xfId="998" applyFont="1" applyFill="1" applyBorder="1" applyAlignment="1" applyProtection="1">
      <alignment vertical="center" wrapText="1"/>
      <protection locked="0"/>
    </xf>
    <xf numFmtId="0" fontId="62" fillId="0" borderId="0" xfId="669" applyFont="1"/>
    <xf numFmtId="0" fontId="61" fillId="0" borderId="0" xfId="669" applyFont="1"/>
    <xf numFmtId="0" fontId="55" fillId="0" borderId="0" xfId="998" applyFont="1" applyAlignment="1" applyProtection="1">
      <protection locked="0"/>
    </xf>
    <xf numFmtId="0" fontId="64" fillId="0" borderId="0" xfId="717" applyFont="1" applyAlignment="1"/>
    <xf numFmtId="0" fontId="55" fillId="0" borderId="0" xfId="1054" applyFont="1" applyAlignment="1" applyProtection="1">
      <alignment horizontal="right" vertical="center"/>
      <protection locked="0"/>
    </xf>
    <xf numFmtId="0" fontId="60" fillId="0" borderId="0" xfId="669" applyFont="1" applyBorder="1"/>
    <xf numFmtId="0" fontId="65" fillId="0" borderId="0" xfId="669" applyFont="1" applyBorder="1"/>
    <xf numFmtId="0" fontId="62" fillId="0" borderId="0" xfId="669" applyFont="1" applyBorder="1"/>
    <xf numFmtId="0" fontId="66" fillId="0" borderId="0" xfId="669" applyFont="1" applyBorder="1" applyAlignment="1">
      <alignment horizontal="left" wrapText="1"/>
    </xf>
    <xf numFmtId="0" fontId="67" fillId="0" borderId="0" xfId="669" applyFont="1" applyBorder="1" applyAlignment="1">
      <alignment horizontal="right"/>
    </xf>
    <xf numFmtId="0" fontId="67" fillId="0" borderId="0" xfId="669" applyFont="1" applyBorder="1"/>
    <xf numFmtId="0" fontId="61" fillId="0" borderId="0" xfId="669" applyFont="1" applyBorder="1"/>
    <xf numFmtId="0" fontId="62" fillId="0" borderId="0" xfId="669" applyFont="1" applyFill="1" applyBorder="1"/>
    <xf numFmtId="0" fontId="61" fillId="0" borderId="0" xfId="669" applyFont="1" applyFill="1" applyBorder="1"/>
    <xf numFmtId="0" fontId="62" fillId="0" borderId="0" xfId="669" applyFont="1" applyFill="1" applyBorder="1" applyAlignment="1">
      <alignment wrapText="1"/>
    </xf>
    <xf numFmtId="0" fontId="23" fillId="0" borderId="0" xfId="1054" applyFont="1" applyAlignment="1" applyProtection="1">
      <alignment vertical="center"/>
      <protection locked="0"/>
    </xf>
    <xf numFmtId="0" fontId="6" fillId="0" borderId="0" xfId="652"/>
    <xf numFmtId="0" fontId="25" fillId="46" borderId="10" xfId="1054" applyFont="1" applyFill="1" applyBorder="1" applyAlignment="1" applyProtection="1">
      <alignment vertical="center" wrapText="1"/>
      <protection locked="0"/>
    </xf>
    <xf numFmtId="49" fontId="28" fillId="46" borderId="10" xfId="1054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54" applyFont="1" applyFill="1" applyBorder="1" applyAlignment="1" applyProtection="1">
      <alignment horizontal="center" vertical="center" wrapText="1"/>
      <protection locked="0"/>
    </xf>
    <xf numFmtId="0" fontId="28" fillId="0" borderId="10" xfId="659" applyFont="1" applyFill="1" applyBorder="1" applyAlignment="1">
      <alignment horizontal="center" vertical="center" wrapText="1"/>
    </xf>
    <xf numFmtId="0" fontId="35" fillId="0" borderId="0" xfId="991" applyFont="1" applyAlignment="1" applyProtection="1">
      <alignment horizontal="center"/>
      <protection locked="0"/>
    </xf>
    <xf numFmtId="0" fontId="25" fillId="46" borderId="10" xfId="1002" applyFont="1" applyFill="1" applyBorder="1" applyAlignment="1" applyProtection="1">
      <alignment horizontal="center" vertical="center" wrapText="1"/>
      <protection locked="0"/>
    </xf>
    <xf numFmtId="49" fontId="28" fillId="0" borderId="10" xfId="1057" applyNumberFormat="1" applyFont="1" applyFill="1" applyBorder="1" applyAlignment="1">
      <alignment horizontal="center" vertical="center" wrapText="1"/>
    </xf>
    <xf numFmtId="49" fontId="25" fillId="0" borderId="10" xfId="1057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1057" applyFont="1" applyFill="1" applyBorder="1" applyAlignment="1" applyProtection="1">
      <alignment horizontal="center" vertical="center" wrapText="1"/>
      <protection locked="0"/>
    </xf>
    <xf numFmtId="49" fontId="28" fillId="0" borderId="10" xfId="105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8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1001" applyFont="1" applyFill="1" applyBorder="1" applyAlignment="1" applyProtection="1">
      <alignment horizontal="center" vertical="center"/>
      <protection locked="0"/>
    </xf>
    <xf numFmtId="0" fontId="28" fillId="0" borderId="10" xfId="1055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1000" applyFont="1" applyFill="1" applyAlignment="1" applyProtection="1">
      <alignment horizontal="right" vertical="center"/>
      <protection locked="0"/>
    </xf>
    <xf numFmtId="0" fontId="25" fillId="46" borderId="10" xfId="1002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49" fontId="28" fillId="46" borderId="10" xfId="1051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87" applyFont="1" applyFill="1" applyBorder="1" applyAlignment="1" applyProtection="1">
      <alignment horizontal="center" vertical="center" wrapText="1"/>
      <protection locked="0"/>
    </xf>
    <xf numFmtId="49" fontId="25" fillId="0" borderId="10" xfId="377" applyNumberFormat="1" applyFont="1" applyFill="1" applyBorder="1" applyAlignment="1" applyProtection="1">
      <alignment vertical="center" wrapText="1"/>
      <protection locked="0"/>
    </xf>
    <xf numFmtId="49" fontId="28" fillId="0" borderId="10" xfId="1061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377" applyNumberFormat="1" applyFont="1" applyFill="1" applyBorder="1" applyAlignment="1" applyProtection="1">
      <alignment horizontal="center" vertical="center"/>
      <protection locked="0"/>
    </xf>
    <xf numFmtId="49" fontId="28" fillId="0" borderId="10" xfId="363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310" applyNumberFormat="1" applyFont="1" applyFill="1" applyBorder="1" applyAlignment="1" applyProtection="1">
      <alignment horizontal="center" vertical="center" wrapText="1"/>
      <protection locked="0"/>
    </xf>
    <xf numFmtId="49" fontId="28" fillId="47" borderId="10" xfId="1001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659" applyNumberFormat="1" applyFont="1" applyFill="1" applyBorder="1" applyAlignment="1" applyProtection="1">
      <alignment horizontal="left" vertical="center" wrapText="1"/>
      <protection locked="0"/>
    </xf>
    <xf numFmtId="0" fontId="28" fillId="47" borderId="10" xfId="1055" applyNumberFormat="1" applyFont="1" applyFill="1" applyBorder="1" applyAlignment="1" applyProtection="1">
      <alignment vertical="center" wrapText="1"/>
      <protection locked="0"/>
    </xf>
    <xf numFmtId="0" fontId="28" fillId="47" borderId="10" xfId="1057" applyNumberFormat="1" applyFont="1" applyFill="1" applyBorder="1" applyAlignment="1">
      <alignment horizontal="center" vertical="center" wrapText="1"/>
    </xf>
    <xf numFmtId="0" fontId="25" fillId="47" borderId="10" xfId="1050" applyFont="1" applyFill="1" applyBorder="1" applyAlignment="1" applyProtection="1">
      <alignment horizontal="left" vertical="center" wrapText="1"/>
      <protection locked="0"/>
    </xf>
    <xf numFmtId="49" fontId="28" fillId="47" borderId="10" xfId="848" applyNumberFormat="1" applyFont="1" applyFill="1" applyBorder="1" applyAlignment="1">
      <alignment horizontal="center" vertical="center" wrapText="1"/>
    </xf>
    <xf numFmtId="0" fontId="28" fillId="47" borderId="10" xfId="1057" applyNumberFormat="1" applyFont="1" applyFill="1" applyBorder="1" applyAlignment="1" applyProtection="1">
      <alignment horizontal="center" vertical="center"/>
      <protection locked="0"/>
    </xf>
    <xf numFmtId="0" fontId="28" fillId="46" borderId="11" xfId="0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49" fontId="25" fillId="46" borderId="10" xfId="0" applyNumberFormat="1" applyFont="1" applyFill="1" applyBorder="1" applyAlignment="1" applyProtection="1">
      <alignment horizontal="left" vertical="center" wrapText="1"/>
      <protection locked="0"/>
    </xf>
    <xf numFmtId="49" fontId="28" fillId="46" borderId="10" xfId="1064" applyNumberFormat="1" applyFont="1" applyFill="1" applyBorder="1" applyAlignment="1" applyProtection="1">
      <alignment horizontal="center" vertical="center"/>
      <protection locked="0"/>
    </xf>
    <xf numFmtId="49" fontId="28" fillId="46" borderId="10" xfId="313" applyNumberFormat="1" applyFont="1" applyFill="1" applyBorder="1" applyAlignment="1" applyProtection="1">
      <alignment horizontal="center" vertical="center"/>
      <protection locked="0"/>
    </xf>
    <xf numFmtId="49" fontId="28" fillId="46" borderId="10" xfId="540" applyNumberFormat="1" applyFont="1" applyFill="1" applyBorder="1" applyAlignment="1" applyProtection="1">
      <alignment horizontal="center" vertical="center"/>
      <protection locked="0"/>
    </xf>
    <xf numFmtId="0" fontId="25" fillId="46" borderId="10" xfId="998" applyFont="1" applyFill="1" applyBorder="1" applyAlignment="1" applyProtection="1">
      <alignment vertical="center" wrapText="1"/>
      <protection locked="0"/>
    </xf>
    <xf numFmtId="49" fontId="28" fillId="46" borderId="10" xfId="998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998" applyFont="1" applyFill="1" applyBorder="1" applyAlignment="1" applyProtection="1">
      <alignment horizontal="center" vertical="center" wrapText="1"/>
      <protection locked="0"/>
    </xf>
    <xf numFmtId="0" fontId="25" fillId="46" borderId="10" xfId="998" applyFont="1" applyFill="1" applyBorder="1" applyAlignment="1" applyProtection="1">
      <alignment horizontal="left" vertical="center" wrapText="1"/>
      <protection locked="0"/>
    </xf>
    <xf numFmtId="0" fontId="28" fillId="46" borderId="10" xfId="1055" applyFont="1" applyFill="1" applyBorder="1" applyAlignment="1" applyProtection="1">
      <alignment horizontal="center" vertical="center" wrapText="1"/>
      <protection locked="0"/>
    </xf>
    <xf numFmtId="0" fontId="28" fillId="47" borderId="10" xfId="1058" applyFont="1" applyFill="1" applyBorder="1" applyAlignment="1" applyProtection="1">
      <alignment horizontal="center" vertical="center"/>
      <protection locked="0"/>
    </xf>
    <xf numFmtId="49" fontId="25" fillId="0" borderId="10" xfId="1061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376" applyNumberFormat="1" applyFont="1" applyFill="1" applyBorder="1" applyAlignment="1" applyProtection="1">
      <alignment horizontal="center" vertical="center"/>
      <protection locked="0"/>
    </xf>
    <xf numFmtId="0" fontId="28" fillId="46" borderId="10" xfId="987" applyFont="1" applyFill="1" applyBorder="1" applyAlignment="1" applyProtection="1">
      <alignment horizontal="center" vertical="center" wrapText="1"/>
      <protection locked="0"/>
    </xf>
    <xf numFmtId="49" fontId="28" fillId="0" borderId="10" xfId="1062" applyNumberFormat="1" applyFont="1" applyFill="1" applyBorder="1" applyAlignment="1" applyProtection="1">
      <alignment vertical="center" wrapText="1"/>
      <protection locked="0"/>
    </xf>
    <xf numFmtId="0" fontId="28" fillId="46" borderId="10" xfId="1066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383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1067" applyNumberFormat="1" applyFont="1" applyFill="1" applyBorder="1" applyAlignment="1" applyProtection="1">
      <alignment horizontal="center" vertical="center"/>
      <protection locked="0"/>
    </xf>
    <xf numFmtId="0" fontId="25" fillId="0" borderId="10" xfId="1068" applyFont="1" applyFill="1" applyBorder="1" applyAlignment="1" applyProtection="1">
      <alignment vertical="center" wrapText="1"/>
      <protection locked="0"/>
    </xf>
    <xf numFmtId="49" fontId="28" fillId="0" borderId="10" xfId="106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68" applyFont="1" applyFill="1" applyBorder="1" applyAlignment="1" applyProtection="1">
      <alignment horizontal="center" vertical="center" wrapText="1"/>
      <protection locked="0"/>
    </xf>
    <xf numFmtId="0" fontId="25" fillId="0" borderId="10" xfId="999" applyFont="1" applyFill="1" applyBorder="1" applyAlignment="1" applyProtection="1">
      <alignment horizontal="left" vertical="center" wrapText="1"/>
      <protection locked="0"/>
    </xf>
    <xf numFmtId="49" fontId="28" fillId="0" borderId="10" xfId="1056" applyNumberFormat="1" applyFont="1" applyFill="1" applyBorder="1" applyAlignment="1" applyProtection="1">
      <alignment horizontal="center" vertical="center" wrapText="1"/>
      <protection locked="0"/>
    </xf>
    <xf numFmtId="0" fontId="68" fillId="0" borderId="10" xfId="0" applyFont="1" applyBorder="1" applyAlignment="1">
      <alignment horizontal="center" vertical="center"/>
    </xf>
    <xf numFmtId="49" fontId="28" fillId="0" borderId="10" xfId="279" applyNumberFormat="1" applyFont="1" applyFill="1" applyBorder="1" applyAlignment="1" applyProtection="1">
      <alignment vertical="center" wrapText="1"/>
      <protection locked="0"/>
    </xf>
    <xf numFmtId="0" fontId="28" fillId="0" borderId="10" xfId="699" applyFont="1" applyFill="1" applyBorder="1" applyAlignment="1" applyProtection="1">
      <alignment horizontal="center" vertical="center" wrapText="1"/>
      <protection locked="0"/>
    </xf>
    <xf numFmtId="0" fontId="28" fillId="46" borderId="10" xfId="996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002" applyFont="1" applyFill="1" applyBorder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58" fillId="0" borderId="0" xfId="1002" applyFont="1" applyAlignment="1" applyProtection="1">
      <alignment horizontal="center" vertical="center"/>
      <protection locked="0"/>
    </xf>
    <xf numFmtId="0" fontId="28" fillId="46" borderId="11" xfId="1066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997" applyFont="1" applyAlignment="1" applyProtection="1">
      <alignment horizontal="center" vertical="center"/>
      <protection locked="0"/>
    </xf>
    <xf numFmtId="0" fontId="23" fillId="0" borderId="0" xfId="997" applyFont="1" applyAlignment="1" applyProtection="1">
      <alignment vertical="center"/>
      <protection locked="0"/>
    </xf>
    <xf numFmtId="0" fontId="47" fillId="0" borderId="0" xfId="997" applyFont="1" applyAlignment="1" applyProtection="1">
      <alignment horizontal="center" vertical="center"/>
      <protection locked="0"/>
    </xf>
    <xf numFmtId="0" fontId="47" fillId="0" borderId="0" xfId="997" applyFont="1" applyAlignment="1" applyProtection="1">
      <alignment vertical="center"/>
      <protection locked="0"/>
    </xf>
    <xf numFmtId="0" fontId="45" fillId="0" borderId="0" xfId="0" applyFont="1" applyFill="1" applyAlignment="1">
      <alignment vertical="center"/>
    </xf>
    <xf numFmtId="0" fontId="28" fillId="0" borderId="0" xfId="997" applyFont="1" applyAlignment="1" applyProtection="1">
      <alignment horizontal="center" vertical="center"/>
      <protection locked="0"/>
    </xf>
    <xf numFmtId="0" fontId="23" fillId="0" borderId="0" xfId="997" applyFont="1" applyAlignment="1" applyProtection="1">
      <alignment horizontal="left" vertical="center"/>
      <protection locked="0"/>
    </xf>
    <xf numFmtId="0" fontId="28" fillId="0" borderId="0" xfId="997" applyFont="1" applyAlignment="1" applyProtection="1">
      <alignment wrapText="1"/>
      <protection locked="0"/>
    </xf>
    <xf numFmtId="49" fontId="28" fillId="0" borderId="0" xfId="997" applyNumberFormat="1" applyFont="1" applyAlignment="1" applyProtection="1">
      <alignment wrapText="1"/>
      <protection locked="0"/>
    </xf>
    <xf numFmtId="0" fontId="28" fillId="0" borderId="0" xfId="997" applyFont="1" applyAlignment="1" applyProtection="1">
      <alignment shrinkToFit="1"/>
      <protection locked="0"/>
    </xf>
    <xf numFmtId="0" fontId="28" fillId="0" borderId="0" xfId="997" applyFont="1" applyAlignment="1" applyProtection="1">
      <alignment horizontal="center"/>
      <protection locked="0"/>
    </xf>
    <xf numFmtId="0" fontId="39" fillId="0" borderId="0" xfId="997" applyFont="1" applyProtection="1">
      <protection locked="0"/>
    </xf>
    <xf numFmtId="0" fontId="39" fillId="0" borderId="0" xfId="997" applyFont="1" applyAlignment="1" applyProtection="1">
      <alignment horizontal="center"/>
      <protection locked="0"/>
    </xf>
    <xf numFmtId="0" fontId="40" fillId="0" borderId="0" xfId="997" applyFont="1" applyProtection="1">
      <protection locked="0"/>
    </xf>
    <xf numFmtId="0" fontId="25" fillId="49" borderId="10" xfId="997" applyFont="1" applyFill="1" applyBorder="1" applyAlignment="1" applyProtection="1">
      <alignment horizontal="center" vertical="center" wrapText="1"/>
      <protection locked="0"/>
    </xf>
    <xf numFmtId="0" fontId="23" fillId="0" borderId="10" xfId="997" applyFont="1" applyFill="1" applyBorder="1" applyAlignment="1" applyProtection="1">
      <alignment horizontal="center" vertical="center" wrapText="1"/>
      <protection locked="0"/>
    </xf>
    <xf numFmtId="0" fontId="25" fillId="49" borderId="10" xfId="997" applyFont="1" applyFill="1" applyBorder="1" applyAlignment="1" applyProtection="1">
      <alignment horizontal="center" vertical="center" textRotation="90" wrapText="1"/>
      <protection locked="0"/>
    </xf>
    <xf numFmtId="169" fontId="24" fillId="0" borderId="10" xfId="997" applyNumberFormat="1" applyFont="1" applyFill="1" applyBorder="1" applyAlignment="1" applyProtection="1">
      <alignment horizontal="center" vertical="center"/>
      <protection locked="0"/>
    </xf>
    <xf numFmtId="169" fontId="46" fillId="0" borderId="10" xfId="997" applyNumberFormat="1" applyFont="1" applyFill="1" applyBorder="1" applyAlignment="1" applyProtection="1">
      <alignment horizontal="center" vertical="center"/>
      <protection locked="0"/>
    </xf>
    <xf numFmtId="169" fontId="24" fillId="0" borderId="10" xfId="0" applyNumberFormat="1" applyFont="1" applyBorder="1" applyAlignment="1">
      <alignment horizontal="center" vertical="center" wrapText="1"/>
    </xf>
    <xf numFmtId="169" fontId="46" fillId="0" borderId="15" xfId="99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79" applyNumberFormat="1" applyFont="1" applyFill="1" applyBorder="1" applyAlignment="1" applyProtection="1">
      <alignment horizontal="center" vertical="center" wrapText="1"/>
      <protection locked="0"/>
    </xf>
    <xf numFmtId="169" fontId="24" fillId="0" borderId="15" xfId="997" applyNumberFormat="1" applyFont="1" applyFill="1" applyBorder="1" applyAlignment="1" applyProtection="1">
      <alignment horizontal="center" vertical="center"/>
      <protection locked="0"/>
    </xf>
    <xf numFmtId="169" fontId="24" fillId="0" borderId="15" xfId="0" applyNumberFormat="1" applyFont="1" applyBorder="1" applyAlignment="1">
      <alignment horizontal="center" vertical="center" wrapText="1"/>
    </xf>
    <xf numFmtId="169" fontId="46" fillId="0" borderId="15" xfId="997" applyNumberFormat="1" applyFont="1" applyFill="1" applyBorder="1" applyAlignment="1" applyProtection="1">
      <alignment horizontal="center" vertical="center"/>
      <protection locked="0"/>
    </xf>
    <xf numFmtId="169" fontId="46" fillId="0" borderId="15" xfId="0" applyNumberFormat="1" applyFont="1" applyBorder="1" applyAlignment="1">
      <alignment horizontal="center" vertical="center" wrapText="1"/>
    </xf>
    <xf numFmtId="169" fontId="46" fillId="0" borderId="10" xfId="0" applyNumberFormat="1" applyFont="1" applyBorder="1" applyAlignment="1">
      <alignment horizontal="center" vertical="center" wrapText="1"/>
    </xf>
    <xf numFmtId="49" fontId="28" fillId="0" borderId="16" xfId="1054" applyNumberFormat="1" applyFont="1" applyFill="1" applyBorder="1" applyAlignment="1" applyProtection="1">
      <alignment horizontal="center" vertical="center" wrapText="1"/>
      <protection locked="0"/>
    </xf>
    <xf numFmtId="0" fontId="28" fillId="0" borderId="16" xfId="1054" applyFont="1" applyFill="1" applyBorder="1" applyAlignment="1" applyProtection="1">
      <alignment horizontal="center" vertical="center" wrapText="1"/>
      <protection locked="0"/>
    </xf>
    <xf numFmtId="0" fontId="28" fillId="0" borderId="10" xfId="307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7" applyFont="1" applyAlignment="1" applyProtection="1">
      <alignment horizontal="center" vertical="center" wrapText="1"/>
      <protection locked="0"/>
    </xf>
    <xf numFmtId="0" fontId="35" fillId="0" borderId="10" xfId="997" applyFont="1" applyFill="1" applyBorder="1" applyAlignment="1" applyProtection="1">
      <alignment horizontal="center" vertical="center" wrapText="1"/>
      <protection locked="0"/>
    </xf>
    <xf numFmtId="0" fontId="25" fillId="49" borderId="16" xfId="997" applyFont="1" applyFill="1" applyBorder="1" applyAlignment="1" applyProtection="1">
      <alignment horizontal="center" vertical="center" wrapText="1"/>
      <protection locked="0"/>
    </xf>
    <xf numFmtId="0" fontId="70" fillId="0" borderId="10" xfId="1054" applyFont="1" applyFill="1" applyBorder="1" applyAlignment="1" applyProtection="1">
      <alignment vertical="center" wrapText="1"/>
      <protection locked="0"/>
    </xf>
    <xf numFmtId="49" fontId="68" fillId="0" borderId="10" xfId="1054" applyNumberFormat="1" applyFont="1" applyFill="1" applyBorder="1" applyAlignment="1" applyProtection="1">
      <alignment horizontal="center" vertical="center" wrapText="1"/>
      <protection locked="0"/>
    </xf>
    <xf numFmtId="0" fontId="68" fillId="0" borderId="10" xfId="1054" applyFont="1" applyFill="1" applyBorder="1" applyAlignment="1" applyProtection="1">
      <alignment horizontal="center" vertical="center" wrapText="1"/>
      <protection locked="0"/>
    </xf>
    <xf numFmtId="0" fontId="70" fillId="0" borderId="10" xfId="1054" applyFont="1" applyFill="1" applyBorder="1" applyAlignment="1" applyProtection="1">
      <alignment horizontal="left" vertical="center" wrapText="1"/>
      <protection locked="0"/>
    </xf>
    <xf numFmtId="0" fontId="68" fillId="0" borderId="10" xfId="1055" applyFont="1" applyFill="1" applyBorder="1" applyAlignment="1" applyProtection="1">
      <alignment horizontal="center" vertical="center" wrapText="1"/>
      <protection locked="0"/>
    </xf>
    <xf numFmtId="0" fontId="28" fillId="0" borderId="10" xfId="1006" applyFont="1" applyFill="1" applyBorder="1" applyAlignment="1" applyProtection="1">
      <alignment horizontal="center" vertical="center"/>
      <protection locked="0"/>
    </xf>
    <xf numFmtId="49" fontId="70" fillId="0" borderId="10" xfId="1051" applyNumberFormat="1" applyFont="1" applyFill="1" applyBorder="1" applyAlignment="1" applyProtection="1">
      <alignment horizontal="left" vertical="center" wrapText="1"/>
      <protection locked="0"/>
    </xf>
    <xf numFmtId="49" fontId="68" fillId="0" borderId="10" xfId="998" applyNumberFormat="1" applyFont="1" applyFill="1" applyBorder="1" applyAlignment="1" applyProtection="1">
      <alignment horizontal="center" vertical="center" wrapText="1"/>
      <protection locked="0"/>
    </xf>
    <xf numFmtId="0" fontId="68" fillId="0" borderId="10" xfId="1006" applyFont="1" applyFill="1" applyBorder="1" applyAlignment="1" applyProtection="1">
      <alignment horizontal="center" vertical="center"/>
      <protection locked="0"/>
    </xf>
    <xf numFmtId="0" fontId="70" fillId="0" borderId="10" xfId="669" applyFont="1" applyFill="1" applyBorder="1" applyAlignment="1">
      <alignment horizontal="left" vertical="center" wrapText="1"/>
    </xf>
    <xf numFmtId="49" fontId="68" fillId="0" borderId="10" xfId="1051" applyNumberFormat="1" applyFont="1" applyFill="1" applyBorder="1" applyAlignment="1" applyProtection="1">
      <alignment horizontal="center" vertical="center"/>
      <protection locked="0"/>
    </xf>
    <xf numFmtId="0" fontId="68" fillId="0" borderId="10" xfId="1001" applyFont="1" applyFill="1" applyBorder="1" applyAlignment="1" applyProtection="1">
      <alignment horizontal="center" vertical="center" wrapText="1"/>
      <protection locked="0"/>
    </xf>
    <xf numFmtId="0" fontId="68" fillId="0" borderId="10" xfId="0" applyFont="1" applyFill="1" applyBorder="1" applyAlignment="1" applyProtection="1">
      <alignment horizontal="center" vertical="center" wrapText="1"/>
      <protection locked="0"/>
    </xf>
    <xf numFmtId="0" fontId="70" fillId="0" borderId="10" xfId="998" applyFont="1" applyFill="1" applyBorder="1" applyAlignment="1" applyProtection="1">
      <alignment vertical="center" wrapText="1"/>
      <protection locked="0"/>
    </xf>
    <xf numFmtId="49" fontId="68" fillId="0" borderId="10" xfId="1001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050" applyFont="1" applyFill="1" applyBorder="1" applyAlignment="1" applyProtection="1">
      <alignment horizontal="left" vertical="center" wrapText="1"/>
      <protection locked="0"/>
    </xf>
    <xf numFmtId="49" fontId="28" fillId="46" borderId="10" xfId="848" applyNumberFormat="1" applyFont="1" applyFill="1" applyBorder="1" applyAlignment="1">
      <alignment horizontal="center" vertical="center" wrapText="1"/>
    </xf>
    <xf numFmtId="0" fontId="68" fillId="0" borderId="10" xfId="998" applyFont="1" applyFill="1" applyBorder="1" applyAlignment="1" applyProtection="1">
      <alignment horizontal="center" vertical="center" wrapText="1"/>
      <protection locked="0"/>
    </xf>
    <xf numFmtId="0" fontId="70" fillId="0" borderId="10" xfId="998" applyFont="1" applyFill="1" applyBorder="1" applyAlignment="1" applyProtection="1">
      <alignment horizontal="left" vertical="center" wrapText="1"/>
      <protection locked="0"/>
    </xf>
    <xf numFmtId="49" fontId="68" fillId="0" borderId="10" xfId="36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848" applyNumberFormat="1" applyFont="1" applyFill="1" applyBorder="1" applyAlignment="1">
      <alignment horizontal="left" vertical="center" wrapText="1"/>
    </xf>
    <xf numFmtId="49" fontId="28" fillId="0" borderId="10" xfId="848" applyNumberFormat="1" applyFont="1" applyFill="1" applyBorder="1" applyAlignment="1">
      <alignment horizontal="center" vertical="center" wrapText="1"/>
    </xf>
    <xf numFmtId="0" fontId="25" fillId="0" borderId="10" xfId="1003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/>
      <protection locked="0"/>
    </xf>
    <xf numFmtId="0" fontId="70" fillId="0" borderId="10" xfId="0" applyFont="1" applyFill="1" applyBorder="1" applyAlignment="1">
      <alignment horizontal="left" vertical="center" wrapText="1"/>
    </xf>
    <xf numFmtId="49" fontId="68" fillId="0" borderId="10" xfId="0" applyNumberFormat="1" applyFont="1" applyFill="1" applyBorder="1" applyAlignment="1" applyProtection="1">
      <alignment horizontal="center" vertical="center" wrapText="1"/>
      <protection locked="0"/>
    </xf>
    <xf numFmtId="169" fontId="71" fillId="0" borderId="10" xfId="997" applyNumberFormat="1" applyFont="1" applyFill="1" applyBorder="1" applyAlignment="1" applyProtection="1">
      <alignment horizontal="center" vertical="center"/>
      <protection locked="0"/>
    </xf>
    <xf numFmtId="169" fontId="71" fillId="0" borderId="15" xfId="997" applyNumberFormat="1" applyFont="1" applyFill="1" applyBorder="1" applyAlignment="1" applyProtection="1">
      <alignment horizontal="center" vertical="center"/>
      <protection locked="0"/>
    </xf>
    <xf numFmtId="49" fontId="6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8" fillId="0" borderId="10" xfId="1005" applyNumberFormat="1" applyFont="1" applyFill="1" applyBorder="1" applyAlignment="1" applyProtection="1">
      <alignment horizontal="center" vertical="center" wrapText="1"/>
      <protection locked="0"/>
    </xf>
    <xf numFmtId="0" fontId="68" fillId="0" borderId="10" xfId="1001" applyFont="1" applyFill="1" applyBorder="1" applyAlignment="1" applyProtection="1">
      <alignment horizontal="center" vertical="center"/>
      <protection locked="0"/>
    </xf>
    <xf numFmtId="0" fontId="70" fillId="0" borderId="10" xfId="1003" applyFont="1" applyFill="1" applyBorder="1" applyAlignment="1" applyProtection="1">
      <alignment horizontal="left" vertical="center" wrapText="1"/>
      <protection locked="0"/>
    </xf>
    <xf numFmtId="14" fontId="25" fillId="49" borderId="16" xfId="997" applyNumberFormat="1" applyFont="1" applyFill="1" applyBorder="1" applyAlignment="1" applyProtection="1">
      <alignment horizontal="center" vertical="center" wrapText="1"/>
      <protection locked="0"/>
    </xf>
    <xf numFmtId="49" fontId="28" fillId="0" borderId="16" xfId="998" applyNumberFormat="1" applyFont="1" applyFill="1" applyBorder="1" applyAlignment="1" applyProtection="1">
      <alignment horizontal="center" vertical="center" wrapText="1"/>
      <protection locked="0"/>
    </xf>
    <xf numFmtId="0" fontId="28" fillId="0" borderId="16" xfId="998" applyFont="1" applyFill="1" applyBorder="1" applyAlignment="1" applyProtection="1">
      <alignment horizontal="center" vertical="center" wrapText="1"/>
      <protection locked="0"/>
    </xf>
    <xf numFmtId="0" fontId="28" fillId="0" borderId="10" xfId="288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998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1004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9" applyFont="1" applyFill="1" applyBorder="1" applyAlignment="1" applyProtection="1">
      <alignment horizontal="center" vertical="center" wrapText="1"/>
      <protection locked="0"/>
    </xf>
    <xf numFmtId="49" fontId="25" fillId="0" borderId="10" xfId="541" applyNumberFormat="1" applyFont="1" applyFill="1" applyBorder="1" applyAlignment="1" applyProtection="1">
      <alignment horizontal="left" vertical="center" wrapText="1"/>
    </xf>
    <xf numFmtId="49" fontId="28" fillId="0" borderId="10" xfId="1060" applyNumberFormat="1" applyFont="1" applyFill="1" applyBorder="1" applyAlignment="1" applyProtection="1">
      <alignment horizontal="center" vertical="center"/>
      <protection locked="0"/>
    </xf>
    <xf numFmtId="49" fontId="28" fillId="0" borderId="10" xfId="361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361" applyNumberFormat="1" applyFont="1" applyFill="1" applyBorder="1" applyAlignment="1" applyProtection="1">
      <alignment horizontal="center" vertical="center"/>
      <protection locked="0"/>
    </xf>
    <xf numFmtId="0" fontId="28" fillId="0" borderId="10" xfId="996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1063" applyNumberFormat="1" applyFont="1" applyFill="1" applyBorder="1" applyAlignment="1" applyProtection="1">
      <alignment vertical="center" wrapText="1"/>
      <protection locked="0"/>
    </xf>
    <xf numFmtId="49" fontId="28" fillId="0" borderId="10" xfId="1064" applyNumberFormat="1" applyFont="1" applyFill="1" applyBorder="1" applyAlignment="1" applyProtection="1">
      <alignment horizontal="center" vertical="center"/>
      <protection locked="0"/>
    </xf>
    <xf numFmtId="49" fontId="28" fillId="0" borderId="10" xfId="313" applyNumberFormat="1" applyFont="1" applyFill="1" applyBorder="1" applyAlignment="1" applyProtection="1">
      <alignment horizontal="center" vertical="center"/>
      <protection locked="0"/>
    </xf>
    <xf numFmtId="49" fontId="28" fillId="0" borderId="10" xfId="540" applyNumberFormat="1" applyFont="1" applyFill="1" applyBorder="1" applyAlignment="1" applyProtection="1">
      <alignment horizontal="center" vertical="center"/>
      <protection locked="0"/>
    </xf>
    <xf numFmtId="49" fontId="28" fillId="0" borderId="10" xfId="999" applyNumberFormat="1" applyFont="1" applyFill="1" applyBorder="1" applyAlignment="1" applyProtection="1">
      <alignment horizontal="center" vertical="center"/>
      <protection locked="0"/>
    </xf>
    <xf numFmtId="0" fontId="28" fillId="0" borderId="10" xfId="999" applyFont="1" applyFill="1" applyBorder="1" applyAlignment="1" applyProtection="1">
      <alignment horizontal="center" vertical="center"/>
      <protection locked="0"/>
    </xf>
    <xf numFmtId="0" fontId="59" fillId="0" borderId="10" xfId="998" applyFont="1" applyFill="1" applyBorder="1" applyAlignment="1" applyProtection="1">
      <alignment horizontal="left" vertical="center" wrapText="1"/>
      <protection locked="0"/>
    </xf>
    <xf numFmtId="169" fontId="46" fillId="0" borderId="15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5" fillId="0" borderId="10" xfId="1050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383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67" applyNumberFormat="1" applyFont="1" applyFill="1" applyBorder="1" applyAlignment="1" applyProtection="1">
      <alignment horizontal="center" vertical="center"/>
      <protection locked="0"/>
    </xf>
    <xf numFmtId="0" fontId="28" fillId="0" borderId="10" xfId="1057" applyNumberFormat="1" applyFont="1" applyFill="1" applyBorder="1" applyAlignment="1">
      <alignment horizontal="center" vertical="center" wrapText="1"/>
    </xf>
    <xf numFmtId="0" fontId="37" fillId="0" borderId="0" xfId="997" applyFont="1" applyFill="1" applyAlignment="1" applyProtection="1">
      <alignment horizontal="center" vertical="center" wrapText="1"/>
      <protection locked="0"/>
    </xf>
    <xf numFmtId="0" fontId="35" fillId="0" borderId="0" xfId="997" applyFont="1" applyFill="1" applyAlignment="1" applyProtection="1">
      <alignment horizontal="center" vertical="center" wrapText="1"/>
      <protection locked="0"/>
    </xf>
    <xf numFmtId="0" fontId="23" fillId="0" borderId="0" xfId="997" applyFont="1" applyFill="1" applyAlignment="1" applyProtection="1">
      <alignment horizontal="center" vertical="center" wrapText="1"/>
      <protection locked="0"/>
    </xf>
    <xf numFmtId="0" fontId="24" fillId="0" borderId="0" xfId="997" applyFont="1" applyFill="1" applyAlignment="1" applyProtection="1">
      <alignment horizontal="center" vertical="center"/>
      <protection locked="0"/>
    </xf>
    <xf numFmtId="0" fontId="37" fillId="0" borderId="11" xfId="994" applyFont="1" applyFill="1" applyBorder="1" applyAlignment="1" applyProtection="1">
      <alignment horizontal="center" vertical="center" wrapText="1"/>
      <protection locked="0"/>
    </xf>
    <xf numFmtId="0" fontId="37" fillId="0" borderId="12" xfId="994" applyFont="1" applyFill="1" applyBorder="1" applyAlignment="1" applyProtection="1">
      <alignment horizontal="center" vertical="center" wrapText="1"/>
      <protection locked="0"/>
    </xf>
    <xf numFmtId="0" fontId="37" fillId="0" borderId="13" xfId="994" applyFont="1" applyFill="1" applyBorder="1" applyAlignment="1" applyProtection="1">
      <alignment horizontal="center" vertical="center" wrapText="1"/>
      <protection locked="0"/>
    </xf>
    <xf numFmtId="0" fontId="25" fillId="46" borderId="10" xfId="1002" applyFont="1" applyFill="1" applyBorder="1" applyAlignment="1" applyProtection="1">
      <alignment horizontal="center" vertical="center" wrapText="1"/>
      <protection locked="0"/>
    </xf>
    <xf numFmtId="0" fontId="35" fillId="46" borderId="10" xfId="993" applyFont="1" applyFill="1" applyBorder="1" applyAlignment="1" applyProtection="1">
      <alignment horizontal="center" vertical="center"/>
      <protection locked="0"/>
    </xf>
    <xf numFmtId="0" fontId="26" fillId="46" borderId="14" xfId="1002" applyFont="1" applyFill="1" applyBorder="1" applyAlignment="1" applyProtection="1">
      <alignment horizontal="center" vertical="center" textRotation="90" wrapText="1"/>
      <protection locked="0"/>
    </xf>
    <xf numFmtId="0" fontId="26" fillId="46" borderId="15" xfId="1002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02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02" applyFont="1" applyFill="1" applyBorder="1" applyAlignment="1" applyProtection="1">
      <alignment horizontal="center" vertical="center" textRotation="90" wrapText="1"/>
      <protection locked="0"/>
    </xf>
    <xf numFmtId="0" fontId="35" fillId="0" borderId="0" xfId="991" applyFont="1" applyAlignment="1" applyProtection="1">
      <alignment horizontal="center"/>
      <protection locked="0"/>
    </xf>
    <xf numFmtId="0" fontId="25" fillId="46" borderId="10" xfId="1002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1002" applyFont="1" applyFill="1" applyBorder="1" applyAlignment="1" applyProtection="1">
      <alignment horizontal="center" vertical="center" textRotation="90" wrapText="1"/>
      <protection locked="0"/>
    </xf>
    <xf numFmtId="169" fontId="25" fillId="46" borderId="10" xfId="1002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1002" applyFont="1" applyAlignment="1" applyProtection="1">
      <alignment horizontal="center" vertical="center" wrapText="1"/>
      <protection locked="0"/>
    </xf>
    <xf numFmtId="0" fontId="36" fillId="0" borderId="0" xfId="1002" applyFont="1" applyAlignment="1" applyProtection="1">
      <alignment horizontal="center" vertical="center" wrapText="1"/>
      <protection locked="0"/>
    </xf>
    <xf numFmtId="0" fontId="22" fillId="0" borderId="0" xfId="991" applyFont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 vertical="center" wrapText="1"/>
      <protection locked="0"/>
    </xf>
    <xf numFmtId="0" fontId="35" fillId="0" borderId="0" xfId="991" applyFont="1" applyAlignment="1" applyProtection="1">
      <alignment horizontal="center" vertical="center"/>
      <protection locked="0"/>
    </xf>
    <xf numFmtId="0" fontId="23" fillId="0" borderId="0" xfId="991" applyFont="1" applyAlignment="1" applyProtection="1">
      <alignment horizontal="center" vertical="center" wrapText="1"/>
      <protection locked="0"/>
    </xf>
    <xf numFmtId="0" fontId="23" fillId="0" borderId="0" xfId="1002" applyFont="1" applyAlignment="1" applyProtection="1">
      <alignment horizontal="center" vertical="center" wrapText="1"/>
      <protection locked="0"/>
    </xf>
    <xf numFmtId="0" fontId="24" fillId="0" borderId="0" xfId="997" applyFont="1" applyAlignment="1" applyProtection="1">
      <alignment horizontal="center" vertical="center"/>
      <protection locked="0"/>
    </xf>
    <xf numFmtId="0" fontId="36" fillId="0" borderId="0" xfId="1002" applyFont="1" applyAlignment="1" applyProtection="1">
      <alignment horizontal="center" vertical="center"/>
      <protection locked="0"/>
    </xf>
    <xf numFmtId="0" fontId="46" fillId="0" borderId="0" xfId="1002" applyFont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5" fillId="46" borderId="10" xfId="1049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49" applyFont="1" applyFill="1" applyBorder="1" applyAlignment="1" applyProtection="1">
      <alignment horizontal="center" vertical="center" wrapText="1"/>
      <protection locked="0"/>
    </xf>
    <xf numFmtId="0" fontId="35" fillId="46" borderId="11" xfId="994" applyFont="1" applyFill="1" applyBorder="1" applyAlignment="1" applyProtection="1">
      <alignment horizontal="center" vertical="center"/>
      <protection locked="0"/>
    </xf>
    <xf numFmtId="0" fontId="35" fillId="46" borderId="12" xfId="994" applyFont="1" applyFill="1" applyBorder="1" applyAlignment="1" applyProtection="1">
      <alignment horizontal="center" vertical="center"/>
      <protection locked="0"/>
    </xf>
    <xf numFmtId="0" fontId="35" fillId="46" borderId="13" xfId="994" applyFont="1" applyFill="1" applyBorder="1" applyAlignment="1" applyProtection="1">
      <alignment horizontal="center" vertical="center"/>
      <protection locked="0"/>
    </xf>
    <xf numFmtId="0" fontId="26" fillId="46" borderId="10" xfId="1049" applyFont="1" applyFill="1" applyBorder="1" applyAlignment="1" applyProtection="1">
      <alignment horizontal="center" vertical="center" textRotation="90" wrapText="1"/>
      <protection locked="0"/>
    </xf>
    <xf numFmtId="0" fontId="0" fillId="0" borderId="10" xfId="0" applyBorder="1"/>
    <xf numFmtId="0" fontId="26" fillId="46" borderId="18" xfId="1049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6" fillId="46" borderId="19" xfId="1049" applyFont="1" applyFill="1" applyBorder="1" applyAlignment="1" applyProtection="1">
      <alignment horizontal="center" vertical="center" textRotation="90" wrapText="1"/>
      <protection locked="0"/>
    </xf>
    <xf numFmtId="0" fontId="72" fillId="0" borderId="0" xfId="991" applyFont="1" applyAlignment="1" applyProtection="1">
      <alignment horizontal="center" vertical="center" wrapText="1"/>
      <protection locked="0"/>
    </xf>
    <xf numFmtId="0" fontId="26" fillId="46" borderId="16" xfId="1049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49" applyFont="1" applyFill="1" applyBorder="1" applyAlignment="1" applyProtection="1">
      <alignment horizontal="center" vertical="center" textRotation="90" wrapText="1"/>
      <protection locked="0"/>
    </xf>
    <xf numFmtId="0" fontId="35" fillId="46" borderId="10" xfId="994" applyFont="1" applyFill="1" applyBorder="1" applyAlignment="1" applyProtection="1">
      <alignment horizontal="center" vertical="center"/>
      <protection locked="0"/>
    </xf>
    <xf numFmtId="169" fontId="25" fillId="46" borderId="10" xfId="1049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991" applyFont="1" applyAlignment="1" applyProtection="1">
      <alignment horizontal="center" vertical="center" wrapText="1"/>
      <protection locked="0"/>
    </xf>
    <xf numFmtId="0" fontId="37" fillId="0" borderId="0" xfId="991" applyFont="1" applyAlignment="1" applyProtection="1">
      <alignment horizontal="center" vertical="center"/>
      <protection locked="0"/>
    </xf>
    <xf numFmtId="169" fontId="25" fillId="46" borderId="16" xfId="1002" applyNumberFormat="1" applyFont="1" applyFill="1" applyBorder="1" applyAlignment="1" applyProtection="1">
      <alignment horizontal="center" vertical="center" wrapText="1"/>
      <protection locked="0"/>
    </xf>
    <xf numFmtId="169" fontId="25" fillId="46" borderId="17" xfId="1002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1002" applyFont="1" applyAlignment="1" applyProtection="1">
      <alignment horizontal="center" vertical="center"/>
      <protection locked="0"/>
    </xf>
    <xf numFmtId="0" fontId="60" fillId="0" borderId="0" xfId="669" applyFont="1" applyAlignment="1">
      <alignment horizontal="center" vertical="center" wrapText="1"/>
    </xf>
    <xf numFmtId="0" fontId="61" fillId="0" borderId="0" xfId="669" applyFont="1" applyAlignment="1">
      <alignment horizontal="center" vertical="center" wrapText="1"/>
    </xf>
    <xf numFmtId="0" fontId="63" fillId="0" borderId="0" xfId="669" applyFont="1" applyAlignment="1">
      <alignment horizontal="center"/>
    </xf>
    <xf numFmtId="0" fontId="66" fillId="0" borderId="0" xfId="669" applyFont="1" applyBorder="1" applyAlignment="1">
      <alignment horizontal="right" wrapText="1"/>
    </xf>
    <xf numFmtId="0" fontId="66" fillId="0" borderId="0" xfId="669" applyFont="1" applyBorder="1" applyAlignment="1">
      <alignment horizontal="left" wrapText="1"/>
    </xf>
    <xf numFmtId="0" fontId="46" fillId="0" borderId="0" xfId="1007" applyFont="1" applyFill="1" applyAlignment="1">
      <alignment horizontal="center" vertical="center" wrapText="1"/>
    </xf>
    <xf numFmtId="0" fontId="44" fillId="0" borderId="0" xfId="989" applyNumberFormat="1" applyFont="1" applyFill="1" applyBorder="1" applyAlignment="1" applyProtection="1">
      <alignment horizontal="center" vertical="center"/>
      <protection locked="0"/>
    </xf>
    <xf numFmtId="0" fontId="22" fillId="0" borderId="0" xfId="997" applyFont="1" applyFill="1" applyAlignment="1" applyProtection="1">
      <alignment horizontal="center" vertical="center" wrapText="1"/>
      <protection locked="0"/>
    </xf>
    <xf numFmtId="0" fontId="35" fillId="0" borderId="11" xfId="997" applyFont="1" applyFill="1" applyBorder="1" applyAlignment="1" applyProtection="1">
      <alignment horizontal="center" vertical="center" wrapText="1"/>
      <protection locked="0"/>
    </xf>
    <xf numFmtId="0" fontId="35" fillId="0" borderId="12" xfId="997" applyFont="1" applyFill="1" applyBorder="1" applyAlignment="1" applyProtection="1">
      <alignment horizontal="center" vertical="center" wrapText="1"/>
      <protection locked="0"/>
    </xf>
    <xf numFmtId="0" fontId="35" fillId="0" borderId="13" xfId="997" applyFont="1" applyFill="1" applyBorder="1" applyAlignment="1" applyProtection="1">
      <alignment horizontal="center" vertical="center" wrapText="1"/>
      <protection locked="0"/>
    </xf>
    <xf numFmtId="0" fontId="25" fillId="49" borderId="10" xfId="997" applyFont="1" applyFill="1" applyBorder="1" applyAlignment="1" applyProtection="1">
      <alignment horizontal="center" vertical="center" wrapText="1"/>
      <protection locked="0"/>
    </xf>
    <xf numFmtId="0" fontId="25" fillId="49" borderId="16" xfId="997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5" fillId="49" borderId="10" xfId="997" applyFont="1" applyFill="1" applyBorder="1" applyAlignment="1" applyProtection="1">
      <alignment horizontal="center" vertical="center" textRotation="90" wrapText="1"/>
      <protection locked="0"/>
    </xf>
    <xf numFmtId="0" fontId="25" fillId="49" borderId="10" xfId="997" applyFont="1" applyFill="1" applyBorder="1" applyAlignment="1" applyProtection="1">
      <alignment horizontal="center" vertical="center" textRotation="90" wrapText="1"/>
      <protection locked="0"/>
    </xf>
    <xf numFmtId="20" fontId="69" fillId="0" borderId="0" xfId="0" applyNumberFormat="1" applyFont="1" applyFill="1" applyAlignment="1">
      <alignment horizontal="right" vertical="center"/>
    </xf>
    <xf numFmtId="0" fontId="69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 wrapText="1"/>
    </xf>
    <xf numFmtId="0" fontId="23" fillId="0" borderId="0" xfId="997" applyFont="1" applyAlignment="1" applyProtection="1">
      <alignment horizontal="center" vertical="center" wrapText="1"/>
      <protection locked="0"/>
    </xf>
    <xf numFmtId="0" fontId="35" fillId="0" borderId="0" xfId="0" applyFont="1" applyFill="1" applyAlignment="1">
      <alignment horizontal="center" vertical="center"/>
    </xf>
    <xf numFmtId="0" fontId="25" fillId="49" borderId="11" xfId="997" applyFont="1" applyFill="1" applyBorder="1" applyAlignment="1" applyProtection="1">
      <alignment horizontal="center" vertical="center" wrapText="1"/>
      <protection locked="0"/>
    </xf>
    <xf numFmtId="0" fontId="25" fillId="49" borderId="13" xfId="997" applyFont="1" applyFill="1" applyBorder="1" applyAlignment="1" applyProtection="1">
      <alignment horizontal="center" vertical="center" wrapText="1"/>
      <protection locked="0"/>
    </xf>
    <xf numFmtId="14" fontId="25" fillId="49" borderId="11" xfId="997" applyNumberFormat="1" applyFont="1" applyFill="1" applyBorder="1" applyAlignment="1" applyProtection="1">
      <alignment horizontal="center" vertical="center" wrapText="1"/>
      <protection locked="0"/>
    </xf>
    <xf numFmtId="14" fontId="25" fillId="49" borderId="13" xfId="997" applyNumberFormat="1" applyFont="1" applyFill="1" applyBorder="1" applyAlignment="1" applyProtection="1">
      <alignment horizontal="center" vertical="center" wrapText="1"/>
      <protection locked="0"/>
    </xf>
    <xf numFmtId="0" fontId="25" fillId="49" borderId="20" xfId="997" applyFont="1" applyFill="1" applyBorder="1" applyAlignment="1" applyProtection="1">
      <alignment horizontal="center" vertical="center" wrapText="1"/>
      <protection locked="0"/>
    </xf>
    <xf numFmtId="0" fontId="25" fillId="49" borderId="17" xfId="997" applyFont="1" applyFill="1" applyBorder="1" applyAlignment="1" applyProtection="1">
      <alignment horizontal="center" vertical="center" wrapText="1"/>
      <protection locked="0"/>
    </xf>
  </cellXfs>
  <cellStyles count="1069">
    <cellStyle name="20% — акцент1" xfId="1"/>
    <cellStyle name="20% - Акцент1 10" xfId="2"/>
    <cellStyle name="20% - Акцент1 2" xfId="3"/>
    <cellStyle name="20% - Акцент1 2 2" xfId="4"/>
    <cellStyle name="20% - Акцент1 2 3" xfId="5"/>
    <cellStyle name="20% - Акцент1 2_29-30 мая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— акцент2" xfId="14"/>
    <cellStyle name="20% - Акцент2 10" xfId="15"/>
    <cellStyle name="20% - Акцент2 2" xfId="16"/>
    <cellStyle name="20% - Акцент2 2 2" xfId="17"/>
    <cellStyle name="20% - Акцент2 2 3" xfId="18"/>
    <cellStyle name="20% - Акцент2 2_29-30 мая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— акцент3" xfId="27"/>
    <cellStyle name="20% - Акцент3 10" xfId="28"/>
    <cellStyle name="20% - Акцент3 2" xfId="29"/>
    <cellStyle name="20% - Акцент3 2 2" xfId="30"/>
    <cellStyle name="20% - Акцент3 2 3" xfId="31"/>
    <cellStyle name="20% - Акцент3 2_29-30 мая" xfId="32"/>
    <cellStyle name="20% - Акцент3 3" xfId="33"/>
    <cellStyle name="20% - Акцент3 4" xfId="34"/>
    <cellStyle name="20% - Акцент3 5" xfId="35"/>
    <cellStyle name="20% - Акцент3 6" xfId="36"/>
    <cellStyle name="20% - Акцент3 7" xfId="37"/>
    <cellStyle name="20% - Акцент3 8" xfId="38"/>
    <cellStyle name="20% - Акцент3 9" xfId="39"/>
    <cellStyle name="20% — акцент4" xfId="40"/>
    <cellStyle name="20% - Акцент4 10" xfId="41"/>
    <cellStyle name="20% - Акцент4 2" xfId="42"/>
    <cellStyle name="20% - Акцент4 2 2" xfId="43"/>
    <cellStyle name="20% - Акцент4 2 3" xfId="44"/>
    <cellStyle name="20% - Акцент4 2_29-30 мая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— акцент5" xfId="53"/>
    <cellStyle name="20% - Акцент5 10" xfId="54"/>
    <cellStyle name="20% - Акцент5 2" xfId="55"/>
    <cellStyle name="20% - Акцент5 2 2" xfId="56"/>
    <cellStyle name="20% - Акцент5 2 3" xfId="57"/>
    <cellStyle name="20% - Акцент5 2_29-30 мая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— акцент6" xfId="66"/>
    <cellStyle name="20% - Акцент6 10" xfId="67"/>
    <cellStyle name="20% - Акцент6 2" xfId="68"/>
    <cellStyle name="20% - Акцент6 2 2" xfId="69"/>
    <cellStyle name="20% - Акцент6 2 3" xfId="70"/>
    <cellStyle name="20% - Акцент6 2_29-30 мая" xfId="71"/>
    <cellStyle name="20% - Акцент6 3" xfId="72"/>
    <cellStyle name="20% - Акцент6 4" xfId="73"/>
    <cellStyle name="20% - Акцент6 5" xfId="74"/>
    <cellStyle name="20% - Акцент6 6" xfId="75"/>
    <cellStyle name="20% - Акцент6 7" xfId="76"/>
    <cellStyle name="20% - Акцент6 8" xfId="77"/>
    <cellStyle name="20% - Акцент6 9" xfId="78"/>
    <cellStyle name="40% — акцент1" xfId="79"/>
    <cellStyle name="40% - Акцент1 10" xfId="80"/>
    <cellStyle name="40% - Акцент1 2" xfId="81"/>
    <cellStyle name="40% - Акцент1 2 2" xfId="82"/>
    <cellStyle name="40% - Акцент1 2 3" xfId="83"/>
    <cellStyle name="40% - Акцент1 2_29-30 мая" xfId="84"/>
    <cellStyle name="40% - Акцент1 3" xfId="85"/>
    <cellStyle name="40% - Акцент1 4" xfId="86"/>
    <cellStyle name="40% - Акцент1 5" xfId="87"/>
    <cellStyle name="40% - Акцент1 6" xfId="88"/>
    <cellStyle name="40% - Акцент1 7" xfId="89"/>
    <cellStyle name="40% - Акцент1 8" xfId="90"/>
    <cellStyle name="40% - Акцент1 9" xfId="91"/>
    <cellStyle name="40% — акцент2" xfId="92"/>
    <cellStyle name="40% - Акцент2 10" xfId="93"/>
    <cellStyle name="40% - Акцент2 2" xfId="94"/>
    <cellStyle name="40% - Акцент2 2 2" xfId="95"/>
    <cellStyle name="40% - Акцент2 2 3" xfId="96"/>
    <cellStyle name="40% - Акцент2 2_29-30 мая" xfId="97"/>
    <cellStyle name="40% - Акцент2 3" xfId="98"/>
    <cellStyle name="40% - Акцент2 4" xfId="99"/>
    <cellStyle name="40% - Акцент2 5" xfId="100"/>
    <cellStyle name="40% - Акцент2 6" xfId="101"/>
    <cellStyle name="40% - Акцент2 7" xfId="102"/>
    <cellStyle name="40% - Акцент2 8" xfId="103"/>
    <cellStyle name="40% - Акцент2 9" xfId="104"/>
    <cellStyle name="40% — акцент3" xfId="105"/>
    <cellStyle name="40% - Акцент3 10" xfId="106"/>
    <cellStyle name="40% - Акцент3 2" xfId="107"/>
    <cellStyle name="40% - Акцент3 2 2" xfId="108"/>
    <cellStyle name="40% - Акцент3 2 3" xfId="109"/>
    <cellStyle name="40% - Акцент3 2_29-30 мая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3 7" xfId="115"/>
    <cellStyle name="40% - Акцент3 8" xfId="116"/>
    <cellStyle name="40% - Акцент3 9" xfId="117"/>
    <cellStyle name="40% — акцент4" xfId="118"/>
    <cellStyle name="40% - Акцент4 10" xfId="119"/>
    <cellStyle name="40% - Акцент4 2" xfId="120"/>
    <cellStyle name="40% - Акцент4 2 2" xfId="121"/>
    <cellStyle name="40% - Акцент4 2 3" xfId="122"/>
    <cellStyle name="40% - Акцент4 2_29-30 мая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7" xfId="128"/>
    <cellStyle name="40% - Акцент4 8" xfId="129"/>
    <cellStyle name="40% - Акцент4 9" xfId="130"/>
    <cellStyle name="40% — акцент5" xfId="131"/>
    <cellStyle name="40% - Акцент5 10" xfId="132"/>
    <cellStyle name="40% - Акцент5 2" xfId="133"/>
    <cellStyle name="40% - Акцент5 2 2" xfId="134"/>
    <cellStyle name="40% - Акцент5 2 3" xfId="135"/>
    <cellStyle name="40% - Акцент5 2_29-30 мая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— акцент6" xfId="144"/>
    <cellStyle name="40% - Акцент6 10" xfId="145"/>
    <cellStyle name="40% - Акцент6 2" xfId="146"/>
    <cellStyle name="40% - Акцент6 2 2" xfId="147"/>
    <cellStyle name="40% - Акцент6 2 3" xfId="148"/>
    <cellStyle name="40% - Акцент6 2_29-30 мая" xfId="149"/>
    <cellStyle name="40% - Акцент6 3" xfId="150"/>
    <cellStyle name="40% - Акцент6 4" xfId="151"/>
    <cellStyle name="40% - Акцент6 5" xfId="152"/>
    <cellStyle name="40% - Акцент6 6" xfId="153"/>
    <cellStyle name="40% - Акцент6 7" xfId="154"/>
    <cellStyle name="40% - Акцент6 8" xfId="155"/>
    <cellStyle name="40% - Акцент6 9" xfId="156"/>
    <cellStyle name="60% — акцент1" xfId="157"/>
    <cellStyle name="60% - Акцент1 10" xfId="158"/>
    <cellStyle name="60% -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1 8" xfId="165"/>
    <cellStyle name="60% - Акцент1 9" xfId="166"/>
    <cellStyle name="60% — акцент2" xfId="167"/>
    <cellStyle name="60% - Акцент2 10" xfId="168"/>
    <cellStyle name="60% - Акцент2 2" xfId="169"/>
    <cellStyle name="60% - Акцент2 3" xfId="170"/>
    <cellStyle name="60% - Акцент2 4" xfId="171"/>
    <cellStyle name="60% - Акцент2 5" xfId="172"/>
    <cellStyle name="60% - Акцент2 6" xfId="173"/>
    <cellStyle name="60% - Акцент2 7" xfId="174"/>
    <cellStyle name="60% - Акцент2 8" xfId="175"/>
    <cellStyle name="60% - Акцент2 9" xfId="176"/>
    <cellStyle name="60% — акцент3" xfId="177"/>
    <cellStyle name="60% - Акцент3 10" xfId="178"/>
    <cellStyle name="60% - Акцент3 2" xfId="179"/>
    <cellStyle name="60% - Акцент3 3" xfId="180"/>
    <cellStyle name="60% - Акцент3 4" xfId="181"/>
    <cellStyle name="60% - Акцент3 5" xfId="182"/>
    <cellStyle name="60% - Акцент3 6" xfId="183"/>
    <cellStyle name="60% - Акцент3 7" xfId="184"/>
    <cellStyle name="60% - Акцент3 8" xfId="185"/>
    <cellStyle name="60% - Акцент3 9" xfId="186"/>
    <cellStyle name="60% — акцент4" xfId="187"/>
    <cellStyle name="60% - Акцент4 10" xfId="188"/>
    <cellStyle name="60% - Акцент4 2" xfId="189"/>
    <cellStyle name="60% - Акцент4 3" xfId="190"/>
    <cellStyle name="60% - Акцент4 4" xfId="191"/>
    <cellStyle name="60% - Акцент4 5" xfId="192"/>
    <cellStyle name="60% - Акцент4 6" xfId="193"/>
    <cellStyle name="60% - Акцент4 7" xfId="194"/>
    <cellStyle name="60% - Акцент4 8" xfId="195"/>
    <cellStyle name="60% - Акцент4 9" xfId="196"/>
    <cellStyle name="60% — акцент5" xfId="197"/>
    <cellStyle name="60% - Акцент5 10" xfId="198"/>
    <cellStyle name="60% - Акцент5 2" xfId="199"/>
    <cellStyle name="60% - Акцент5 3" xfId="200"/>
    <cellStyle name="60% - Акцент5 4" xfId="201"/>
    <cellStyle name="60% - Акцент5 5" xfId="202"/>
    <cellStyle name="60% - Акцент5 6" xfId="203"/>
    <cellStyle name="60% - Акцент5 7" xfId="204"/>
    <cellStyle name="60% - Акцент5 8" xfId="205"/>
    <cellStyle name="60% - Акцент5 9" xfId="206"/>
    <cellStyle name="60% — акцент6" xfId="207"/>
    <cellStyle name="60% - Акцент6 10" xfId="208"/>
    <cellStyle name="60% - Акцент6 2" xfId="209"/>
    <cellStyle name="60% - Акцент6 3" xfId="210"/>
    <cellStyle name="60% - Акцент6 4" xfId="211"/>
    <cellStyle name="60% - Акцент6 5" xfId="212"/>
    <cellStyle name="60% - Акцент6 6" xfId="213"/>
    <cellStyle name="60% - Акцент6 7" xfId="214"/>
    <cellStyle name="60% - Акцент6 8" xfId="215"/>
    <cellStyle name="60% - Акцент6 9" xfId="216"/>
    <cellStyle name="Excel Built-in Normal" xfId="217"/>
    <cellStyle name="Normal_технические" xfId="218"/>
    <cellStyle name="Акцент1" xfId="219" builtinId="29" customBuiltin="1"/>
    <cellStyle name="Акцент1 2" xfId="220"/>
    <cellStyle name="Акцент1 3" xfId="221"/>
    <cellStyle name="Акцент1 4" xfId="222"/>
    <cellStyle name="Акцент2" xfId="223" builtinId="33" customBuiltin="1"/>
    <cellStyle name="Акцент2 2" xfId="224"/>
    <cellStyle name="Акцент2 3" xfId="225"/>
    <cellStyle name="Акцент2 4" xfId="226"/>
    <cellStyle name="Акцент3" xfId="227" builtinId="37" customBuiltin="1"/>
    <cellStyle name="Акцент3 2" xfId="228"/>
    <cellStyle name="Акцент3 3" xfId="229"/>
    <cellStyle name="Акцент3 4" xfId="230"/>
    <cellStyle name="Акцент4" xfId="231" builtinId="41" customBuiltin="1"/>
    <cellStyle name="Акцент4 2" xfId="232"/>
    <cellStyle name="Акцент4 3" xfId="233"/>
    <cellStyle name="Акцент4 4" xfId="234"/>
    <cellStyle name="Акцент5" xfId="235" builtinId="45" customBuiltin="1"/>
    <cellStyle name="Акцент5 2" xfId="236"/>
    <cellStyle name="Акцент5 3" xfId="237"/>
    <cellStyle name="Акцент5 4" xfId="238"/>
    <cellStyle name="Акцент6" xfId="239" builtinId="49" customBuiltin="1"/>
    <cellStyle name="Акцент6 2" xfId="240"/>
    <cellStyle name="Акцент6 3" xfId="241"/>
    <cellStyle name="Акцент6 4" xfId="242"/>
    <cellStyle name="Ввод " xfId="243" builtinId="20" customBuiltin="1"/>
    <cellStyle name="Ввод  2" xfId="244"/>
    <cellStyle name="Ввод  3" xfId="245"/>
    <cellStyle name="Ввод  4" xfId="246"/>
    <cellStyle name="Вывод" xfId="247" builtinId="21" customBuiltin="1"/>
    <cellStyle name="Вывод 2" xfId="248"/>
    <cellStyle name="Вывод 3" xfId="249"/>
    <cellStyle name="Вывод 4" xfId="250"/>
    <cellStyle name="Вычисление" xfId="251" builtinId="22" customBuiltin="1"/>
    <cellStyle name="Вычисление 2" xfId="252"/>
    <cellStyle name="Вычисление 3" xfId="253"/>
    <cellStyle name="Вычисление 4" xfId="254"/>
    <cellStyle name="Денежный 10" xfId="255"/>
    <cellStyle name="Денежный 10 2" xfId="256"/>
    <cellStyle name="Денежный 10 2 2" xfId="257"/>
    <cellStyle name="Денежный 10 2 3" xfId="258"/>
    <cellStyle name="Денежный 10 2 3 2" xfId="259"/>
    <cellStyle name="Денежный 10 2 3 2 2" xfId="260"/>
    <cellStyle name="Денежный 10 2 3 2 2 2" xfId="1063"/>
    <cellStyle name="Денежный 10 2 3 3" xfId="261"/>
    <cellStyle name="Денежный 10 2 3 3 2" xfId="262"/>
    <cellStyle name="Денежный 10 2 4" xfId="263"/>
    <cellStyle name="Денежный 10 2 4 2" xfId="264"/>
    <cellStyle name="Денежный 10 2 4 3" xfId="265"/>
    <cellStyle name="Денежный 10 2 4 4" xfId="266"/>
    <cellStyle name="Денежный 10 2 5" xfId="267"/>
    <cellStyle name="Денежный 10 2 6" xfId="268"/>
    <cellStyle name="Денежный 10 2 7" xfId="269"/>
    <cellStyle name="Денежный 10 3" xfId="270"/>
    <cellStyle name="Денежный 10 3 2" xfId="271"/>
    <cellStyle name="Денежный 10 3 3" xfId="272"/>
    <cellStyle name="Денежный 10 4" xfId="273"/>
    <cellStyle name="Денежный 10 4 2" xfId="274"/>
    <cellStyle name="Денежный 10 4 3" xfId="275"/>
    <cellStyle name="Денежный 10 5" xfId="276"/>
    <cellStyle name="Денежный 11" xfId="277"/>
    <cellStyle name="Денежный 11 10" xfId="278"/>
    <cellStyle name="Денежный 11 11" xfId="279"/>
    <cellStyle name="Денежный 11 11 2" xfId="280"/>
    <cellStyle name="Денежный 11 11 3" xfId="281"/>
    <cellStyle name="Денежный 11 12" xfId="282"/>
    <cellStyle name="Денежный 11 13" xfId="283"/>
    <cellStyle name="Денежный 11 14" xfId="284"/>
    <cellStyle name="Денежный 11 2" xfId="285"/>
    <cellStyle name="Денежный 11 2 2" xfId="286"/>
    <cellStyle name="Денежный 11 2 2 2" xfId="287"/>
    <cellStyle name="Денежный 11 2 2 3" xfId="288"/>
    <cellStyle name="Денежный 11 2 3" xfId="289"/>
    <cellStyle name="Денежный 11 3" xfId="290"/>
    <cellStyle name="Денежный 11 4" xfId="291"/>
    <cellStyle name="Денежный 11 5" xfId="292"/>
    <cellStyle name="Денежный 11 6" xfId="293"/>
    <cellStyle name="Денежный 11 7" xfId="294"/>
    <cellStyle name="Денежный 11 8" xfId="295"/>
    <cellStyle name="Денежный 11 9" xfId="296"/>
    <cellStyle name="Денежный 11 9 12" xfId="297"/>
    <cellStyle name="Денежный 11 9 2" xfId="298"/>
    <cellStyle name="Денежный 11 9 3" xfId="299"/>
    <cellStyle name="Денежный 11 9 4" xfId="300"/>
    <cellStyle name="Денежный 11 9 5" xfId="301"/>
    <cellStyle name="Денежный 11 9 6" xfId="302"/>
    <cellStyle name="Денежный 11 9 7" xfId="303"/>
    <cellStyle name="Денежный 12" xfId="304"/>
    <cellStyle name="Денежный 12 10" xfId="305"/>
    <cellStyle name="Денежный 12 11" xfId="306"/>
    <cellStyle name="Денежный 12 12" xfId="307"/>
    <cellStyle name="Денежный 12 12 10" xfId="308"/>
    <cellStyle name="Денежный 12 12 2" xfId="309"/>
    <cellStyle name="Денежный 12 12 2 2" xfId="310"/>
    <cellStyle name="Денежный 12 12 2 3" xfId="311"/>
    <cellStyle name="Денежный 12 12 2 4" xfId="312"/>
    <cellStyle name="Денежный 12 12 3" xfId="313"/>
    <cellStyle name="Денежный 12 12 3 2" xfId="314"/>
    <cellStyle name="Денежный 12 12 4" xfId="315"/>
    <cellStyle name="Денежный 12 12 5" xfId="316"/>
    <cellStyle name="Денежный 12 12 6" xfId="317"/>
    <cellStyle name="Денежный 12 12 7" xfId="318"/>
    <cellStyle name="Денежный 12 12 8" xfId="319"/>
    <cellStyle name="Денежный 12 12_Мастер" xfId="320"/>
    <cellStyle name="Денежный 12 13" xfId="321"/>
    <cellStyle name="Денежный 12 14" xfId="322"/>
    <cellStyle name="Денежный 12 15" xfId="323"/>
    <cellStyle name="Денежный 12 16" xfId="324"/>
    <cellStyle name="Денежный 12 17" xfId="325"/>
    <cellStyle name="Денежный 12 18" xfId="326"/>
    <cellStyle name="Денежный 12 19" xfId="327"/>
    <cellStyle name="Денежный 12 2" xfId="328"/>
    <cellStyle name="Денежный 12 2 2" xfId="329"/>
    <cellStyle name="Денежный 12 2 3" xfId="330"/>
    <cellStyle name="Денежный 12 20" xfId="331"/>
    <cellStyle name="Денежный 12 21" xfId="332"/>
    <cellStyle name="Денежный 12 3" xfId="333"/>
    <cellStyle name="Денежный 12 3 2" xfId="334"/>
    <cellStyle name="Денежный 12 4" xfId="335"/>
    <cellStyle name="Денежный 12 5" xfId="336"/>
    <cellStyle name="Денежный 12 6" xfId="337"/>
    <cellStyle name="Денежный 12 7" xfId="338"/>
    <cellStyle name="Денежный 12 8" xfId="339"/>
    <cellStyle name="Денежный 12 9" xfId="340"/>
    <cellStyle name="Денежный 13 10" xfId="341"/>
    <cellStyle name="Денежный 13 2" xfId="342"/>
    <cellStyle name="Денежный 13 3" xfId="343"/>
    <cellStyle name="Денежный 13 4" xfId="344"/>
    <cellStyle name="Денежный 13 5" xfId="345"/>
    <cellStyle name="Денежный 13 6" xfId="346"/>
    <cellStyle name="Денежный 13 7" xfId="347"/>
    <cellStyle name="Денежный 13 8" xfId="348"/>
    <cellStyle name="Денежный 13 9" xfId="349"/>
    <cellStyle name="Денежный 14 2" xfId="350"/>
    <cellStyle name="Денежный 14 3" xfId="351"/>
    <cellStyle name="Денежный 14 4" xfId="352"/>
    <cellStyle name="Денежный 14 5" xfId="353"/>
    <cellStyle name="Денежный 14 6" xfId="354"/>
    <cellStyle name="Денежный 14 7" xfId="355"/>
    <cellStyle name="Денежный 14 8" xfId="356"/>
    <cellStyle name="Денежный 14 9" xfId="357"/>
    <cellStyle name="Денежный 16" xfId="358"/>
    <cellStyle name="Денежный 18" xfId="359"/>
    <cellStyle name="Денежный 2" xfId="360"/>
    <cellStyle name="Денежный 2 10" xfId="361"/>
    <cellStyle name="Денежный 2 10 2" xfId="362"/>
    <cellStyle name="Денежный 2 10 2 10" xfId="363"/>
    <cellStyle name="Денежный 2 10 2 11" xfId="364"/>
    <cellStyle name="Денежный 2 10 2 12" xfId="365"/>
    <cellStyle name="Денежный 2 10 2 13" xfId="366"/>
    <cellStyle name="Денежный 2 10 2 14" xfId="1062"/>
    <cellStyle name="Денежный 2 10 2 2" xfId="367"/>
    <cellStyle name="Денежный 2 10 2 2 2" xfId="368"/>
    <cellStyle name="Денежный 2 10 2 3" xfId="369"/>
    <cellStyle name="Денежный 2 10 2 4" xfId="370"/>
    <cellStyle name="Денежный 2 10 2 5" xfId="371"/>
    <cellStyle name="Денежный 2 10 2 6" xfId="372"/>
    <cellStyle name="Денежный 2 10 2 7" xfId="373"/>
    <cellStyle name="Денежный 2 10 2 8" xfId="374"/>
    <cellStyle name="Денежный 2 10 2 9" xfId="375"/>
    <cellStyle name="Денежный 2 11" xfId="376"/>
    <cellStyle name="Денежный 2 11 2" xfId="377"/>
    <cellStyle name="Денежный 2 11 2 2" xfId="378"/>
    <cellStyle name="Денежный 2 11 2 3" xfId="379"/>
    <cellStyle name="Денежный 2 11 3" xfId="380"/>
    <cellStyle name="Денежный 2 12" xfId="381"/>
    <cellStyle name="Денежный 2 13" xfId="382"/>
    <cellStyle name="Денежный 2 13 2" xfId="383"/>
    <cellStyle name="Денежный 2 13 3" xfId="384"/>
    <cellStyle name="Денежный 2 14" xfId="385"/>
    <cellStyle name="Денежный 2 15" xfId="386"/>
    <cellStyle name="Денежный 2 16" xfId="387"/>
    <cellStyle name="Денежный 2 17" xfId="388"/>
    <cellStyle name="Денежный 2 18" xfId="389"/>
    <cellStyle name="Денежный 2 19" xfId="390"/>
    <cellStyle name="Денежный 2 2" xfId="391"/>
    <cellStyle name="Денежный 2 2 10" xfId="392"/>
    <cellStyle name="Денежный 2 2 11" xfId="393"/>
    <cellStyle name="Денежный 2 2 12" xfId="394"/>
    <cellStyle name="Денежный 2 2 2" xfId="395"/>
    <cellStyle name="Денежный 2 2 2 10" xfId="396"/>
    <cellStyle name="Денежный 2 2 2 11" xfId="397"/>
    <cellStyle name="Денежный 2 2 2 2" xfId="398"/>
    <cellStyle name="Денежный 2 2 2 3" xfId="399"/>
    <cellStyle name="Денежный 2 2 2 4" xfId="400"/>
    <cellStyle name="Денежный 2 2 2 4 2" xfId="401"/>
    <cellStyle name="Денежный 2 2 2 5" xfId="402"/>
    <cellStyle name="Денежный 2 2 2 6" xfId="403"/>
    <cellStyle name="Денежный 2 2 2 7" xfId="404"/>
    <cellStyle name="Денежный 2 2 2 8" xfId="405"/>
    <cellStyle name="Денежный 2 2 2 9" xfId="406"/>
    <cellStyle name="Денежный 2 2 3" xfId="407"/>
    <cellStyle name="Денежный 2 2 4" xfId="408"/>
    <cellStyle name="Денежный 2 2 5" xfId="409"/>
    <cellStyle name="Денежный 2 2 5 2" xfId="410"/>
    <cellStyle name="Денежный 2 2 6" xfId="411"/>
    <cellStyle name="Денежный 2 2 7" xfId="412"/>
    <cellStyle name="Денежный 2 2 8" xfId="413"/>
    <cellStyle name="Денежный 2 2 9" xfId="414"/>
    <cellStyle name="Денежный 2 20" xfId="415"/>
    <cellStyle name="Денежный 2 21" xfId="416"/>
    <cellStyle name="Денежный 2 22" xfId="417"/>
    <cellStyle name="Денежный 2 23" xfId="418"/>
    <cellStyle name="Денежный 2 24" xfId="419"/>
    <cellStyle name="Денежный 2 24 2" xfId="420"/>
    <cellStyle name="Денежный 2 25" xfId="421"/>
    <cellStyle name="Денежный 2 26" xfId="422"/>
    <cellStyle name="Денежный 2 27" xfId="423"/>
    <cellStyle name="Денежный 2 28" xfId="424"/>
    <cellStyle name="Денежный 2 29" xfId="425"/>
    <cellStyle name="Денежный 2 3" xfId="426"/>
    <cellStyle name="Денежный 2 3 2" xfId="427"/>
    <cellStyle name="Денежный 2 3 2 2" xfId="428"/>
    <cellStyle name="Денежный 2 3 2 3" xfId="429"/>
    <cellStyle name="Денежный 2 3 2 4" xfId="430"/>
    <cellStyle name="Денежный 2 3 3" xfId="431"/>
    <cellStyle name="Денежный 2 3 4" xfId="432"/>
    <cellStyle name="Денежный 2 3 5" xfId="433"/>
    <cellStyle name="Денежный 2 3 6" xfId="434"/>
    <cellStyle name="Денежный 2 3 7" xfId="435"/>
    <cellStyle name="Денежный 2 3 8" xfId="436"/>
    <cellStyle name="Денежный 2 3 9" xfId="437"/>
    <cellStyle name="Денежный 2 3 9 2" xfId="438"/>
    <cellStyle name="Денежный 2 3 9 2 2" xfId="439"/>
    <cellStyle name="Денежный 2 3 9 2 3" xfId="440"/>
    <cellStyle name="Денежный 2 3 9 2 4" xfId="441"/>
    <cellStyle name="Денежный 2 3 9 3" xfId="442"/>
    <cellStyle name="Денежный 2 3 9 4" xfId="443"/>
    <cellStyle name="Денежный 2 3 9 5" xfId="444"/>
    <cellStyle name="Денежный 2 3 9 6" xfId="445"/>
    <cellStyle name="Денежный 2 3 9 7" xfId="446"/>
    <cellStyle name="Денежный 2 3 9 8" xfId="447"/>
    <cellStyle name="Денежный 2 30" xfId="448"/>
    <cellStyle name="Денежный 2 31" xfId="449"/>
    <cellStyle name="Денежный 2 32" xfId="450"/>
    <cellStyle name="Денежный 2 33" xfId="451"/>
    <cellStyle name="Денежный 2 34" xfId="452"/>
    <cellStyle name="Денежный 2 35" xfId="453"/>
    <cellStyle name="Денежный 2 36" xfId="454"/>
    <cellStyle name="Денежный 2 36 2" xfId="455"/>
    <cellStyle name="Денежный 2 37" xfId="456"/>
    <cellStyle name="Денежный 2 38" xfId="457"/>
    <cellStyle name="Денежный 2 39" xfId="458"/>
    <cellStyle name="Денежный 2 4" xfId="459"/>
    <cellStyle name="Денежный 2 4 2" xfId="460"/>
    <cellStyle name="Денежный 2 4 3" xfId="461"/>
    <cellStyle name="Денежный 2 4 4" xfId="462"/>
    <cellStyle name="Денежный 2 4 5" xfId="463"/>
    <cellStyle name="Денежный 2 4 6" xfId="464"/>
    <cellStyle name="Денежный 2 4 7" xfId="465"/>
    <cellStyle name="Денежный 2 4 8" xfId="466"/>
    <cellStyle name="Денежный 2 4 9" xfId="467"/>
    <cellStyle name="Денежный 2 40" xfId="468"/>
    <cellStyle name="Денежный 2 41" xfId="469"/>
    <cellStyle name="Денежный 2 42" xfId="470"/>
    <cellStyle name="Денежный 2 43" xfId="471"/>
    <cellStyle name="Денежный 2 45" xfId="472"/>
    <cellStyle name="Денежный 2 46" xfId="473"/>
    <cellStyle name="Денежный 2 47" xfId="474"/>
    <cellStyle name="Денежный 2 5" xfId="475"/>
    <cellStyle name="Денежный 2 5 2" xfId="476"/>
    <cellStyle name="Денежный 2 5 2 2" xfId="477"/>
    <cellStyle name="Денежный 2 5 2 3" xfId="478"/>
    <cellStyle name="Денежный 2 5 2 4" xfId="479"/>
    <cellStyle name="Денежный 2 5 3" xfId="480"/>
    <cellStyle name="Денежный 2 5 3 2" xfId="481"/>
    <cellStyle name="Денежный 2 5 3 3" xfId="482"/>
    <cellStyle name="Денежный 2 5 3 4" xfId="483"/>
    <cellStyle name="Денежный 2 5 4" xfId="484"/>
    <cellStyle name="Денежный 2 5 4 2" xfId="485"/>
    <cellStyle name="Денежный 2 5 4 3" xfId="486"/>
    <cellStyle name="Денежный 2 5 4 4" xfId="487"/>
    <cellStyle name="Денежный 2 5 5" xfId="488"/>
    <cellStyle name="Денежный 2 5 6" xfId="489"/>
    <cellStyle name="Денежный 2 5 7" xfId="490"/>
    <cellStyle name="Денежный 2 5 8" xfId="491"/>
    <cellStyle name="Денежный 2 51" xfId="492"/>
    <cellStyle name="Денежный 2 6" xfId="493"/>
    <cellStyle name="Денежный 2 7" xfId="494"/>
    <cellStyle name="Денежный 2 8" xfId="495"/>
    <cellStyle name="Денежный 2 9" xfId="496"/>
    <cellStyle name="Денежный 20" xfId="497"/>
    <cellStyle name="Денежный 24" xfId="498"/>
    <cellStyle name="Денежный 24 12" xfId="499"/>
    <cellStyle name="Денежный 24 2" xfId="500"/>
    <cellStyle name="Денежный 24 2 2" xfId="501"/>
    <cellStyle name="Денежный 24 3" xfId="502"/>
    <cellStyle name="Денежный 24 3 2" xfId="503"/>
    <cellStyle name="Денежный 24 3 3" xfId="504"/>
    <cellStyle name="Денежный 24 3 4" xfId="505"/>
    <cellStyle name="Денежный 24 4" xfId="506"/>
    <cellStyle name="Денежный 24 5" xfId="507"/>
    <cellStyle name="Денежный 24 6" xfId="508"/>
    <cellStyle name="Денежный 24 7" xfId="509"/>
    <cellStyle name="Денежный 24 8" xfId="510"/>
    <cellStyle name="Денежный 26" xfId="511"/>
    <cellStyle name="Денежный 3" xfId="512"/>
    <cellStyle name="Денежный 3 10" xfId="513"/>
    <cellStyle name="Денежный 3 11" xfId="514"/>
    <cellStyle name="Денежный 3 12" xfId="515"/>
    <cellStyle name="Денежный 3 13" xfId="516"/>
    <cellStyle name="Денежный 3 14" xfId="517"/>
    <cellStyle name="Денежный 3 15" xfId="518"/>
    <cellStyle name="Денежный 3 2" xfId="519"/>
    <cellStyle name="Денежный 3 2 2" xfId="520"/>
    <cellStyle name="Денежный 3 2 2 2" xfId="521"/>
    <cellStyle name="Денежный 3 2 3" xfId="522"/>
    <cellStyle name="Денежный 3 3" xfId="523"/>
    <cellStyle name="Денежный 3 3 2" xfId="524"/>
    <cellStyle name="Денежный 3 3 3" xfId="525"/>
    <cellStyle name="Денежный 3 4" xfId="526"/>
    <cellStyle name="Денежный 3 4 2" xfId="527"/>
    <cellStyle name="Денежный 3 4 3" xfId="528"/>
    <cellStyle name="Денежный 3 5" xfId="529"/>
    <cellStyle name="Денежный 3 5 2" xfId="530"/>
    <cellStyle name="Денежный 3 5 3" xfId="531"/>
    <cellStyle name="Денежный 3 6" xfId="532"/>
    <cellStyle name="Денежный 3 6 2" xfId="533"/>
    <cellStyle name="Денежный 3 7" xfId="534"/>
    <cellStyle name="Денежный 3 8" xfId="535"/>
    <cellStyle name="Денежный 3 8 2" xfId="536"/>
    <cellStyle name="Денежный 3 8 3" xfId="537"/>
    <cellStyle name="Денежный 3 8 4" xfId="538"/>
    <cellStyle name="Денежный 3 9" xfId="539"/>
    <cellStyle name="Денежный 4" xfId="540"/>
    <cellStyle name="Денежный 4 10" xfId="541"/>
    <cellStyle name="Денежный 4 11" xfId="542"/>
    <cellStyle name="Денежный 4 12" xfId="543"/>
    <cellStyle name="Денежный 4 13" xfId="544"/>
    <cellStyle name="Денежный 4 13 2" xfId="545"/>
    <cellStyle name="Денежный 4 14" xfId="546"/>
    <cellStyle name="Денежный 4 14 2" xfId="547"/>
    <cellStyle name="Денежный 4 14 3" xfId="548"/>
    <cellStyle name="Денежный 4 14 4" xfId="549"/>
    <cellStyle name="Денежный 4 14 5" xfId="550"/>
    <cellStyle name="Денежный 4 14 6" xfId="551"/>
    <cellStyle name="Денежный 4 2" xfId="552"/>
    <cellStyle name="Денежный 4 2 2" xfId="553"/>
    <cellStyle name="Денежный 4 2 3" xfId="554"/>
    <cellStyle name="Денежный 4 3" xfId="555"/>
    <cellStyle name="Денежный 4 3 2" xfId="556"/>
    <cellStyle name="Денежный 4 3 3" xfId="557"/>
    <cellStyle name="Денежный 4 3 3 2" xfId="558"/>
    <cellStyle name="Денежный 4 3 3 3" xfId="559"/>
    <cellStyle name="Денежный 4 3 3 4" xfId="560"/>
    <cellStyle name="Денежный 4 3 4" xfId="561"/>
    <cellStyle name="Денежный 4 3 5" xfId="562"/>
    <cellStyle name="Денежный 4 3 6" xfId="563"/>
    <cellStyle name="Денежный 4 3 7" xfId="564"/>
    <cellStyle name="Денежный 4 4" xfId="565"/>
    <cellStyle name="Денежный 4 4 2" xfId="566"/>
    <cellStyle name="Денежный 4 5" xfId="567"/>
    <cellStyle name="Денежный 4 5 2" xfId="568"/>
    <cellStyle name="Денежный 4 6" xfId="569"/>
    <cellStyle name="Денежный 4 7" xfId="570"/>
    <cellStyle name="Денежный 4 8" xfId="571"/>
    <cellStyle name="Денежный 4 9" xfId="572"/>
    <cellStyle name="Денежный 5" xfId="573"/>
    <cellStyle name="Денежный 5 2" xfId="574"/>
    <cellStyle name="Денежный 5 2 2" xfId="575"/>
    <cellStyle name="Денежный 5 2 3" xfId="576"/>
    <cellStyle name="Денежный 5 3" xfId="577"/>
    <cellStyle name="Денежный 5 3 2" xfId="578"/>
    <cellStyle name="Денежный 5 4" xfId="579"/>
    <cellStyle name="Денежный 5 5" xfId="580"/>
    <cellStyle name="Денежный 5 5 2" xfId="581"/>
    <cellStyle name="Денежный 6" xfId="582"/>
    <cellStyle name="Денежный 6 10" xfId="583"/>
    <cellStyle name="Денежный 6 11" xfId="584"/>
    <cellStyle name="Денежный 6 2" xfId="585"/>
    <cellStyle name="Денежный 6 2 2" xfId="586"/>
    <cellStyle name="Денежный 6 2 3" xfId="587"/>
    <cellStyle name="Денежный 6 3" xfId="588"/>
    <cellStyle name="Денежный 6 4" xfId="589"/>
    <cellStyle name="Денежный 6 5" xfId="590"/>
    <cellStyle name="Денежный 6 5 2" xfId="591"/>
    <cellStyle name="Денежный 6 6" xfId="592"/>
    <cellStyle name="Денежный 6 7" xfId="593"/>
    <cellStyle name="Денежный 6 7 2" xfId="594"/>
    <cellStyle name="Денежный 6 7 3" xfId="595"/>
    <cellStyle name="Денежный 6 7 4" xfId="596"/>
    <cellStyle name="Денежный 6 7 5" xfId="597"/>
    <cellStyle name="Денежный 6 7 6" xfId="598"/>
    <cellStyle name="Денежный 6 8" xfId="599"/>
    <cellStyle name="Денежный 6 8 2" xfId="600"/>
    <cellStyle name="Денежный 6 8 3" xfId="601"/>
    <cellStyle name="Денежный 6 8 4" xfId="602"/>
    <cellStyle name="Денежный 6 9" xfId="603"/>
    <cellStyle name="Денежный 7 2" xfId="604"/>
    <cellStyle name="Денежный 7 2 2" xfId="605"/>
    <cellStyle name="Денежный 7 2 3" xfId="606"/>
    <cellStyle name="Денежный 7 3" xfId="607"/>
    <cellStyle name="Денежный 7 4" xfId="608"/>
    <cellStyle name="Денежный 7 5" xfId="609"/>
    <cellStyle name="Денежный 7 5 2" xfId="610"/>
    <cellStyle name="Денежный 7 6" xfId="611"/>
    <cellStyle name="Денежный 7 7 2" xfId="1065"/>
    <cellStyle name="Денежный 8 2" xfId="612"/>
    <cellStyle name="Денежный 8 2 2" xfId="613"/>
    <cellStyle name="Денежный 8 2 3" xfId="614"/>
    <cellStyle name="Денежный 8 3" xfId="615"/>
    <cellStyle name="Денежный 8 3 2" xfId="616"/>
    <cellStyle name="Денежный 8 4" xfId="617"/>
    <cellStyle name="Денежный 8 5" xfId="618"/>
    <cellStyle name="Денежный 8 5 2" xfId="619"/>
    <cellStyle name="Денежный 8 6" xfId="620"/>
    <cellStyle name="Денежный 9 2" xfId="621"/>
    <cellStyle name="Денежный 9 2 2" xfId="622"/>
    <cellStyle name="Денежный 9 2 3" xfId="623"/>
    <cellStyle name="Денежный 9 2 4" xfId="624"/>
    <cellStyle name="Денежный 9 3" xfId="625"/>
    <cellStyle name="Денежный_База 2" xfId="1064"/>
    <cellStyle name="Денежный_База 2 2" xfId="1052"/>
    <cellStyle name="Денежный_База 2 2 2 2" xfId="1067"/>
    <cellStyle name="Заголовок 1" xfId="626" builtinId="16" customBuiltin="1"/>
    <cellStyle name="Заголовок 1 2" xfId="627"/>
    <cellStyle name="Заголовок 1 3" xfId="628"/>
    <cellStyle name="Заголовок 2" xfId="629" builtinId="17" customBuiltin="1"/>
    <cellStyle name="Заголовок 2 2" xfId="630"/>
    <cellStyle name="Заголовок 2 3" xfId="631"/>
    <cellStyle name="Заголовок 3" xfId="632" builtinId="18" customBuiltin="1"/>
    <cellStyle name="Заголовок 3 2" xfId="633"/>
    <cellStyle name="Заголовок 3 3" xfId="634"/>
    <cellStyle name="Заголовок 4" xfId="635" builtinId="19" customBuiltin="1"/>
    <cellStyle name="Заголовок 4 2" xfId="636"/>
    <cellStyle name="Заголовок 4 3" xfId="637"/>
    <cellStyle name="Итог" xfId="638" builtinId="25" customBuiltin="1"/>
    <cellStyle name="Итог 2" xfId="639"/>
    <cellStyle name="Итог 3" xfId="640"/>
    <cellStyle name="Контрольная ячейка" xfId="641" builtinId="23" customBuiltin="1"/>
    <cellStyle name="Контрольная ячейка 2" xfId="642"/>
    <cellStyle name="Контрольная ячейка 3" xfId="643"/>
    <cellStyle name="Контрольная ячейка 4" xfId="644"/>
    <cellStyle name="Название" xfId="645" builtinId="15" customBuiltin="1"/>
    <cellStyle name="Название 2" xfId="646"/>
    <cellStyle name="Название 3" xfId="647"/>
    <cellStyle name="Нейтральный" xfId="648" builtinId="28" customBuiltin="1"/>
    <cellStyle name="Нейтральный 2" xfId="649"/>
    <cellStyle name="Нейтральный 3" xfId="650"/>
    <cellStyle name="Нейтральный 4" xfId="651"/>
    <cellStyle name="Обычный" xfId="0" builtinId="0"/>
    <cellStyle name="Обычный 10" xfId="652"/>
    <cellStyle name="Обычный 10 2" xfId="653"/>
    <cellStyle name="Обычный 10 3" xfId="654"/>
    <cellStyle name="Обычный 11" xfId="655"/>
    <cellStyle name="Обычный 11 10" xfId="656"/>
    <cellStyle name="Обычный 11 11" xfId="657"/>
    <cellStyle name="Обычный 11 12" xfId="658"/>
    <cellStyle name="Обычный 11 12 2" xfId="659"/>
    <cellStyle name="Обычный 11 2" xfId="660"/>
    <cellStyle name="Обычный 11 2 2" xfId="661"/>
    <cellStyle name="Обычный 11 3" xfId="662"/>
    <cellStyle name="Обычный 11 4" xfId="663"/>
    <cellStyle name="Обычный 11 5" xfId="664"/>
    <cellStyle name="Обычный 11 6" xfId="665"/>
    <cellStyle name="Обычный 11 7" xfId="666"/>
    <cellStyle name="Обычный 11 8" xfId="667"/>
    <cellStyle name="Обычный 11 9" xfId="668"/>
    <cellStyle name="Обычный 12" xfId="669"/>
    <cellStyle name="Обычный 12 2 2" xfId="670"/>
    <cellStyle name="Обычный 12 2 2 2" xfId="1057"/>
    <cellStyle name="Обычный 13 2" xfId="671"/>
    <cellStyle name="Обычный 14" xfId="672"/>
    <cellStyle name="Обычный 14 2" xfId="673"/>
    <cellStyle name="Обычный 14 3" xfId="674"/>
    <cellStyle name="Обычный 14 4" xfId="675"/>
    <cellStyle name="Обычный 14 5" xfId="676"/>
    <cellStyle name="Обычный 14 6" xfId="677"/>
    <cellStyle name="Обычный 15" xfId="678"/>
    <cellStyle name="Обычный 15 2" xfId="679"/>
    <cellStyle name="Обычный 16" xfId="680"/>
    <cellStyle name="Обычный 17" xfId="681"/>
    <cellStyle name="Обычный 17 2" xfId="682"/>
    <cellStyle name="Обычный 17 3" xfId="683"/>
    <cellStyle name="Обычный 17 4" xfId="684"/>
    <cellStyle name="Обычный 17 5" xfId="685"/>
    <cellStyle name="Обычный 17 6" xfId="686"/>
    <cellStyle name="Обычный 17 7" xfId="687"/>
    <cellStyle name="Обычный 18" xfId="688"/>
    <cellStyle name="Обычный 18 2" xfId="689"/>
    <cellStyle name="Обычный 18 3" xfId="690"/>
    <cellStyle name="Обычный 19" xfId="691"/>
    <cellStyle name="Обычный 2" xfId="692"/>
    <cellStyle name="Обычный 2 10" xfId="693"/>
    <cellStyle name="Обычный 2 10 2" xfId="694"/>
    <cellStyle name="Обычный 2 11" xfId="695"/>
    <cellStyle name="Обычный 2 12" xfId="696"/>
    <cellStyle name="Обычный 2 13" xfId="697"/>
    <cellStyle name="Обычный 2 14" xfId="698"/>
    <cellStyle name="Обычный 2 14 10" xfId="699"/>
    <cellStyle name="Обычный 2 14 10 2" xfId="700"/>
    <cellStyle name="Обычный 2 14 11" xfId="701"/>
    <cellStyle name="Обычный 2 14 12" xfId="702"/>
    <cellStyle name="Обычный 2 14 2" xfId="703"/>
    <cellStyle name="Обычный 2 14 2 2" xfId="704"/>
    <cellStyle name="Обычный 2 14 3" xfId="705"/>
    <cellStyle name="Обычный 2 14 4" xfId="706"/>
    <cellStyle name="Обычный 2 14 5" xfId="707"/>
    <cellStyle name="Обычный 2 14 6" xfId="708"/>
    <cellStyle name="Обычный 2 14 7" xfId="709"/>
    <cellStyle name="Обычный 2 14 8" xfId="710"/>
    <cellStyle name="Обычный 2 14 9" xfId="711"/>
    <cellStyle name="Обычный 2 15" xfId="712"/>
    <cellStyle name="Обычный 2 16" xfId="713"/>
    <cellStyle name="Обычный 2 17" xfId="714"/>
    <cellStyle name="Обычный 2 18" xfId="715"/>
    <cellStyle name="Обычный 2 19" xfId="716"/>
    <cellStyle name="Обычный 2 2" xfId="717"/>
    <cellStyle name="Обычный 2 2 10" xfId="718"/>
    <cellStyle name="Обычный 2 2 10 2" xfId="719"/>
    <cellStyle name="Обычный 2 2 11" xfId="720"/>
    <cellStyle name="Обычный 2 2 12" xfId="721"/>
    <cellStyle name="Обычный 2 2 13" xfId="722"/>
    <cellStyle name="Обычный 2 2 14" xfId="723"/>
    <cellStyle name="Обычный 2 2 15" xfId="724"/>
    <cellStyle name="Обычный 2 2 16" xfId="725"/>
    <cellStyle name="Обычный 2 2 17" xfId="726"/>
    <cellStyle name="Обычный 2 2 2" xfId="727"/>
    <cellStyle name="Обычный 2 2 2 2" xfId="728"/>
    <cellStyle name="Обычный 2 2 2 2 2" xfId="729"/>
    <cellStyle name="Обычный 2 2 2 2 3" xfId="730"/>
    <cellStyle name="Обычный 2 2 2 2 4" xfId="731"/>
    <cellStyle name="Обычный 2 2 2 2 5" xfId="732"/>
    <cellStyle name="Обычный 2 2 2 3" xfId="733"/>
    <cellStyle name="Обычный 2 2 2 3 2" xfId="734"/>
    <cellStyle name="Обычный 2 2 2 4" xfId="735"/>
    <cellStyle name="Обычный 2 2 2 4 2" xfId="736"/>
    <cellStyle name="Обычный 2 2 2 4 3" xfId="737"/>
    <cellStyle name="Обычный 2 2 2 4 4" xfId="738"/>
    <cellStyle name="Обычный 2 2 2 5" xfId="739"/>
    <cellStyle name="Обычный 2 2 2 5 2" xfId="740"/>
    <cellStyle name="Обычный 2 2 2 5 3" xfId="741"/>
    <cellStyle name="Обычный 2 2 2 5 4" xfId="742"/>
    <cellStyle name="Обычный 2 2 2 6" xfId="743"/>
    <cellStyle name="Обычный 2 2 2 7" xfId="744"/>
    <cellStyle name="Обычный 2 2 2 8" xfId="745"/>
    <cellStyle name="Обычный 2 2 2 9" xfId="746"/>
    <cellStyle name="Обычный 2 2 3" xfId="747"/>
    <cellStyle name="Обычный 2 2 3 2" xfId="748"/>
    <cellStyle name="Обычный 2 2 3 2 2" xfId="749"/>
    <cellStyle name="Обычный 2 2 3 2 3" xfId="750"/>
    <cellStyle name="Обычный 2 2 3 3" xfId="751"/>
    <cellStyle name="Обычный 2 2 3 4" xfId="752"/>
    <cellStyle name="Обычный 2 2 3 5" xfId="753"/>
    <cellStyle name="Обычный 2 2 3 6" xfId="754"/>
    <cellStyle name="Обычный 2 2 3 7" xfId="755"/>
    <cellStyle name="Обычный 2 2 3 8" xfId="756"/>
    <cellStyle name="Обычный 2 2 4" xfId="757"/>
    <cellStyle name="Обычный 2 2 4 2" xfId="758"/>
    <cellStyle name="Обычный 2 2 4 3" xfId="759"/>
    <cellStyle name="Обычный 2 2 4 4" xfId="760"/>
    <cellStyle name="Обычный 2 2 5" xfId="761"/>
    <cellStyle name="Обычный 2 2 5 2" xfId="762"/>
    <cellStyle name="Обычный 2 2 5 3" xfId="763"/>
    <cellStyle name="Обычный 2 2 5 4" xfId="764"/>
    <cellStyle name="Обычный 2 2 6" xfId="765"/>
    <cellStyle name="Обычный 2 2 7" xfId="766"/>
    <cellStyle name="Обычный 2 2 8" xfId="767"/>
    <cellStyle name="Обычный 2 2 9" xfId="768"/>
    <cellStyle name="Обычный 2 2_База1 (version 1)" xfId="769"/>
    <cellStyle name="Обычный 2 20" xfId="770"/>
    <cellStyle name="Обычный 2 21" xfId="771"/>
    <cellStyle name="Обычный 2 22" xfId="772"/>
    <cellStyle name="Обычный 2 23" xfId="773"/>
    <cellStyle name="Обычный 2 24" xfId="774"/>
    <cellStyle name="Обычный 2 24 2" xfId="775"/>
    <cellStyle name="Обычный 2 24 3" xfId="776"/>
    <cellStyle name="Обычный 2 24 4" xfId="777"/>
    <cellStyle name="Обычный 2 24 5" xfId="778"/>
    <cellStyle name="Обычный 2 25" xfId="779"/>
    <cellStyle name="Обычный 2 26" xfId="780"/>
    <cellStyle name="Обычный 2 27" xfId="781"/>
    <cellStyle name="Обычный 2 28" xfId="782"/>
    <cellStyle name="Обычный 2 29" xfId="783"/>
    <cellStyle name="Обычный 2 3" xfId="784"/>
    <cellStyle name="Обычный 2 3 2" xfId="785"/>
    <cellStyle name="Обычный 2 3 2 2" xfId="786"/>
    <cellStyle name="Обычный 2 3 2 3" xfId="787"/>
    <cellStyle name="Обычный 2 3 3" xfId="788"/>
    <cellStyle name="Обычный 2 3 4" xfId="789"/>
    <cellStyle name="Обычный 2 3 5" xfId="790"/>
    <cellStyle name="Обычный 2 3 6" xfId="791"/>
    <cellStyle name="Обычный 2 3 7" xfId="792"/>
    <cellStyle name="Обычный 2 3 8" xfId="793"/>
    <cellStyle name="Обычный 2 3 9" xfId="794"/>
    <cellStyle name="Обычный 2 30" xfId="795"/>
    <cellStyle name="Обычный 2 31" xfId="796"/>
    <cellStyle name="Обычный 2 32" xfId="797"/>
    <cellStyle name="Обычный 2 33" xfId="798"/>
    <cellStyle name="Обычный 2 33 2" xfId="799"/>
    <cellStyle name="Обычный 2 34" xfId="800"/>
    <cellStyle name="Обычный 2 35" xfId="801"/>
    <cellStyle name="Обычный 2 36" xfId="802"/>
    <cellStyle name="Обычный 2 37" xfId="803"/>
    <cellStyle name="Обычный 2 38" xfId="804"/>
    <cellStyle name="Обычный 2 39" xfId="805"/>
    <cellStyle name="Обычный 2 4" xfId="806"/>
    <cellStyle name="Обычный 2 4 10" xfId="807"/>
    <cellStyle name="Обычный 2 4 2" xfId="808"/>
    <cellStyle name="Обычный 2 4 2 2" xfId="809"/>
    <cellStyle name="Обычный 2 4 2 3" xfId="810"/>
    <cellStyle name="Обычный 2 4 3" xfId="811"/>
    <cellStyle name="Обычный 2 4 4" xfId="812"/>
    <cellStyle name="Обычный 2 4 5" xfId="813"/>
    <cellStyle name="Обычный 2 4 6" xfId="814"/>
    <cellStyle name="Обычный 2 4 7" xfId="815"/>
    <cellStyle name="Обычный 2 4 8" xfId="816"/>
    <cellStyle name="Обычный 2 4 9" xfId="817"/>
    <cellStyle name="Обычный 2 40" xfId="818"/>
    <cellStyle name="Обычный 2 47" xfId="819"/>
    <cellStyle name="Обычный 2 5" xfId="820"/>
    <cellStyle name="Обычный 2 5 2" xfId="821"/>
    <cellStyle name="Обычный 2 5 2 2" xfId="822"/>
    <cellStyle name="Обычный 2 5 3" xfId="823"/>
    <cellStyle name="Обычный 2 5 3 2" xfId="824"/>
    <cellStyle name="Обычный 2 5 3 3" xfId="825"/>
    <cellStyle name="Обычный 2 51" xfId="826"/>
    <cellStyle name="Обычный 2 6" xfId="827"/>
    <cellStyle name="Обычный 2 6 2" xfId="828"/>
    <cellStyle name="Обычный 2 6 2 2" xfId="829"/>
    <cellStyle name="Обычный 2 6 2 3" xfId="830"/>
    <cellStyle name="Обычный 2 7" xfId="831"/>
    <cellStyle name="Обычный 2 7 2" xfId="832"/>
    <cellStyle name="Обычный 2 8" xfId="833"/>
    <cellStyle name="Обычный 2 9" xfId="834"/>
    <cellStyle name="Обычный 2_Выездка ноябрь 2010 г." xfId="835"/>
    <cellStyle name="Обычный 20" xfId="836"/>
    <cellStyle name="Обычный 21" xfId="837"/>
    <cellStyle name="Обычный 22" xfId="838"/>
    <cellStyle name="Обычный 23" xfId="839"/>
    <cellStyle name="Обычный 24" xfId="840"/>
    <cellStyle name="Обычный 25" xfId="841"/>
    <cellStyle name="Обычный 26" xfId="842"/>
    <cellStyle name="Обычный 29" xfId="843"/>
    <cellStyle name="Обычный 3" xfId="844"/>
    <cellStyle name="Обычный 3 10" xfId="845"/>
    <cellStyle name="Обычный 3 11" xfId="846"/>
    <cellStyle name="Обычный 3 12" xfId="847"/>
    <cellStyle name="Обычный 3 13" xfId="848"/>
    <cellStyle name="Обычный 3 13 2" xfId="849"/>
    <cellStyle name="Обычный 3 13_pudost_16-07_17_startovye" xfId="850"/>
    <cellStyle name="Обычный 3 14" xfId="851"/>
    <cellStyle name="Обычный 3 15" xfId="852"/>
    <cellStyle name="Обычный 3 16" xfId="853"/>
    <cellStyle name="Обычный 3 17" xfId="854"/>
    <cellStyle name="Обычный 3 18" xfId="855"/>
    <cellStyle name="Обычный 3 19" xfId="856"/>
    <cellStyle name="Обычный 3 2" xfId="857"/>
    <cellStyle name="Обычный 3 2 10" xfId="858"/>
    <cellStyle name="Обычный 3 2 11" xfId="859"/>
    <cellStyle name="Обычный 3 2 2" xfId="860"/>
    <cellStyle name="Обычный 3 2 2 10" xfId="861"/>
    <cellStyle name="Обычный 3 2 2 2" xfId="862"/>
    <cellStyle name="Обычный 3 2 2 2 2" xfId="863"/>
    <cellStyle name="Обычный 3 2 2 3" xfId="864"/>
    <cellStyle name="Обычный 3 2 2 4" xfId="865"/>
    <cellStyle name="Обычный 3 2 2 5" xfId="866"/>
    <cellStyle name="Обычный 3 2 2 6" xfId="867"/>
    <cellStyle name="Обычный 3 2 2 7" xfId="868"/>
    <cellStyle name="Обычный 3 2 2 8" xfId="869"/>
    <cellStyle name="Обычный 3 2 2 9" xfId="870"/>
    <cellStyle name="Обычный 3 2 3" xfId="871"/>
    <cellStyle name="Обычный 3 2 4" xfId="872"/>
    <cellStyle name="Обычный 3 2 4 2" xfId="873"/>
    <cellStyle name="Обычный 3 2 5" xfId="874"/>
    <cellStyle name="Обычный 3 2 6" xfId="875"/>
    <cellStyle name="Обычный 3 2 7" xfId="876"/>
    <cellStyle name="Обычный 3 2 8" xfId="877"/>
    <cellStyle name="Обычный 3 2 9" xfId="878"/>
    <cellStyle name="Обычный 3 20" xfId="879"/>
    <cellStyle name="Обычный 3 21" xfId="880"/>
    <cellStyle name="Обычный 3 3" xfId="881"/>
    <cellStyle name="Обычный 3 3 2" xfId="882"/>
    <cellStyle name="Обычный 3 3 3" xfId="883"/>
    <cellStyle name="Обычный 3 4" xfId="884"/>
    <cellStyle name="Обычный 3 5" xfId="885"/>
    <cellStyle name="Обычный 3 5 2" xfId="886"/>
    <cellStyle name="Обычный 3 5 3" xfId="887"/>
    <cellStyle name="Обычный 3 6" xfId="888"/>
    <cellStyle name="Обычный 3 7" xfId="889"/>
    <cellStyle name="Обычный 3 8" xfId="890"/>
    <cellStyle name="Обычный 3 9" xfId="891"/>
    <cellStyle name="Обычный 30" xfId="892"/>
    <cellStyle name="Обычный 31" xfId="893"/>
    <cellStyle name="Обычный 34" xfId="894"/>
    <cellStyle name="Обычный 35" xfId="895"/>
    <cellStyle name="Обычный 36" xfId="896"/>
    <cellStyle name="Обычный 39" xfId="897"/>
    <cellStyle name="Обычный 4" xfId="898"/>
    <cellStyle name="Обычный 4 10" xfId="899"/>
    <cellStyle name="Обычный 4 11" xfId="900"/>
    <cellStyle name="Обычный 4 12" xfId="901"/>
    <cellStyle name="Обычный 4 13" xfId="902"/>
    <cellStyle name="Обычный 4 14" xfId="903"/>
    <cellStyle name="Обычный 4 14 2" xfId="904"/>
    <cellStyle name="Обычный 4 14 3" xfId="905"/>
    <cellStyle name="Обычный 4 14 4" xfId="906"/>
    <cellStyle name="Обычный 4 15" xfId="907"/>
    <cellStyle name="Обычный 4 16" xfId="908"/>
    <cellStyle name="Обычный 4 17" xfId="909"/>
    <cellStyle name="Обычный 4 2" xfId="910"/>
    <cellStyle name="Обычный 4 2 2" xfId="911"/>
    <cellStyle name="Обычный 4 2 3" xfId="912"/>
    <cellStyle name="Обычный 4 3" xfId="913"/>
    <cellStyle name="Обычный 4 4" xfId="914"/>
    <cellStyle name="Обычный 4 5" xfId="915"/>
    <cellStyle name="Обычный 4 6" xfId="916"/>
    <cellStyle name="Обычный 4 7" xfId="917"/>
    <cellStyle name="Обычный 4 8" xfId="918"/>
    <cellStyle name="Обычный 4 9" xfId="919"/>
    <cellStyle name="Обычный 40" xfId="920"/>
    <cellStyle name="Обычный 42" xfId="921"/>
    <cellStyle name="Обычный 43" xfId="922"/>
    <cellStyle name="Обычный 45" xfId="923"/>
    <cellStyle name="Обычный 5" xfId="924"/>
    <cellStyle name="Обычный 5 10" xfId="925"/>
    <cellStyle name="Обычный 5 11" xfId="926"/>
    <cellStyle name="Обычный 5 12" xfId="927"/>
    <cellStyle name="Обычный 5 13" xfId="928"/>
    <cellStyle name="Обычный 5 14" xfId="929"/>
    <cellStyle name="Обычный 5 15" xfId="930"/>
    <cellStyle name="Обычный 5 16" xfId="931"/>
    <cellStyle name="Обычный 5 17" xfId="932"/>
    <cellStyle name="Обычный 5 18" xfId="933"/>
    <cellStyle name="Обычный 5 19" xfId="934"/>
    <cellStyle name="Обычный 5 2" xfId="935"/>
    <cellStyle name="Обычный 5 2 2" xfId="936"/>
    <cellStyle name="Обычный 5 2 3" xfId="937"/>
    <cellStyle name="Обычный 5 20" xfId="938"/>
    <cellStyle name="Обычный 5 21" xfId="939"/>
    <cellStyle name="Обычный 5 3" xfId="940"/>
    <cellStyle name="Обычный 5 3 2" xfId="941"/>
    <cellStyle name="Обычный 5 3 3" xfId="942"/>
    <cellStyle name="Обычный 5 4" xfId="943"/>
    <cellStyle name="Обычный 5 4 2" xfId="944"/>
    <cellStyle name="Обычный 5 5" xfId="945"/>
    <cellStyle name="Обычный 5 6" xfId="946"/>
    <cellStyle name="Обычный 5 7" xfId="947"/>
    <cellStyle name="Обычный 5 8" xfId="948"/>
    <cellStyle name="Обычный 5 9" xfId="949"/>
    <cellStyle name="Обычный 5_15_06_2014_prinevskoe" xfId="950"/>
    <cellStyle name="Обычный 5_25_05_13 2 2" xfId="1059"/>
    <cellStyle name="Обычный 6" xfId="951"/>
    <cellStyle name="Обычный 6 10" xfId="952"/>
    <cellStyle name="Обычный 6 11" xfId="953"/>
    <cellStyle name="Обычный 6 12" xfId="954"/>
    <cellStyle name="Обычный 6 13" xfId="955"/>
    <cellStyle name="Обычный 6 14" xfId="956"/>
    <cellStyle name="Обычный 6 15" xfId="957"/>
    <cellStyle name="Обычный 6 16" xfId="958"/>
    <cellStyle name="Обычный 6 17" xfId="959"/>
    <cellStyle name="Обычный 6 2" xfId="960"/>
    <cellStyle name="Обычный 6 2 2" xfId="961"/>
    <cellStyle name="Обычный 6 3" xfId="962"/>
    <cellStyle name="Обычный 6 4" xfId="963"/>
    <cellStyle name="Обычный 6 5" xfId="964"/>
    <cellStyle name="Обычный 6 6" xfId="965"/>
    <cellStyle name="Обычный 6 7" xfId="966"/>
    <cellStyle name="Обычный 6 8" xfId="967"/>
    <cellStyle name="Обычный 6 9" xfId="968"/>
    <cellStyle name="Обычный 7" xfId="969"/>
    <cellStyle name="Обычный 7 10" xfId="970"/>
    <cellStyle name="Обычный 7 11" xfId="971"/>
    <cellStyle name="Обычный 7 12" xfId="972"/>
    <cellStyle name="Обычный 7 2" xfId="973"/>
    <cellStyle name="Обычный 7 3" xfId="974"/>
    <cellStyle name="Обычный 7 4" xfId="975"/>
    <cellStyle name="Обычный 7 5" xfId="976"/>
    <cellStyle name="Обычный 7 6" xfId="977"/>
    <cellStyle name="Обычный 7 7" xfId="978"/>
    <cellStyle name="Обычный 7 8" xfId="979"/>
    <cellStyle name="Обычный 7 9" xfId="980"/>
    <cellStyle name="Обычный 8" xfId="981"/>
    <cellStyle name="Обычный 8 2" xfId="982"/>
    <cellStyle name="Обычный 8 3" xfId="983"/>
    <cellStyle name="Обычный 8 4" xfId="984"/>
    <cellStyle name="Обычный 9" xfId="985"/>
    <cellStyle name="Обычный 9 2" xfId="986"/>
    <cellStyle name="Обычный_База 2 2 2" xfId="987"/>
    <cellStyle name="Обычный_База 2 2 2 2 2 2" xfId="1051"/>
    <cellStyle name="Обычный_База 3" xfId="1061"/>
    <cellStyle name="Обычный_База_База1 2_База1 (version 1)" xfId="988"/>
    <cellStyle name="Обычный_Выездка технические1" xfId="989"/>
    <cellStyle name="Обычный_Выездка технические1 2" xfId="990"/>
    <cellStyle name="Обычный_Выездка технические1 2 2" xfId="1058"/>
    <cellStyle name="Обычный_Выездка технические1 3" xfId="991"/>
    <cellStyle name="Обычный_Выездка технические1 3 2" xfId="992"/>
    <cellStyle name="Обычный_Измайлово-2003" xfId="993"/>
    <cellStyle name="Обычный_Измайлово-2003 2" xfId="994"/>
    <cellStyle name="Обычный_конкур К" xfId="1053"/>
    <cellStyle name="Обычный_конкур1" xfId="995"/>
    <cellStyle name="Обычный_конкур1 11" xfId="996"/>
    <cellStyle name="Обычный_конкур1 11 2" xfId="1066"/>
    <cellStyle name="Обычный_конкур1 2 2" xfId="1055"/>
    <cellStyle name="Обычный_Лист Microsoft Excel" xfId="997"/>
    <cellStyle name="Обычный_Лист Microsoft Excel 10" xfId="998"/>
    <cellStyle name="Обычный_Лист Microsoft Excel 10 2" xfId="1054"/>
    <cellStyle name="Обычный_Лист Microsoft Excel 11" xfId="999"/>
    <cellStyle name="Обычный_Лист Microsoft Excel 2" xfId="1000"/>
    <cellStyle name="Обычный_Лист Microsoft Excel 2 12" xfId="1001"/>
    <cellStyle name="Обычный_Лист Microsoft Excel 2 12 2" xfId="1068"/>
    <cellStyle name="Обычный_Лист Microsoft Excel 2_12_06_12" xfId="1056"/>
    <cellStyle name="Обычный_Лист Microsoft Excel 3" xfId="1002"/>
    <cellStyle name="Обычный_Лист Microsoft Excel 3 2" xfId="1049"/>
    <cellStyle name="Обычный_Лист Microsoft Excel_25_05_13 2" xfId="1060"/>
    <cellStyle name="Обычный_Орел" xfId="1003"/>
    <cellStyle name="Обычный_Орел 11" xfId="1050"/>
    <cellStyle name="Обычный_Россия (В) юниоры 2" xfId="1004"/>
    <cellStyle name="Обычный_Россия (В) юниоры 2_Стартовые 04-06.04.13" xfId="1005"/>
    <cellStyle name="Обычный_Россия (В) юниоры 2_Стартовые 04-06.04.13 2" xfId="1006"/>
    <cellStyle name="Обычный_Форма технических_конкур" xfId="1007"/>
    <cellStyle name="Плохой" xfId="1008" builtinId="27" customBuiltin="1"/>
    <cellStyle name="Плохой 2" xfId="1009"/>
    <cellStyle name="Плохой 3" xfId="1010"/>
    <cellStyle name="Плохой 4" xfId="1011"/>
    <cellStyle name="Пояснение" xfId="1012" builtinId="53" customBuiltin="1"/>
    <cellStyle name="Пояснение 2" xfId="1013"/>
    <cellStyle name="Пояснение 3" xfId="1014"/>
    <cellStyle name="Примечание" xfId="1015" builtinId="10" customBuiltin="1"/>
    <cellStyle name="Примечание 2" xfId="1016"/>
    <cellStyle name="Примечание 3" xfId="1017"/>
    <cellStyle name="Примечание 4" xfId="1018"/>
    <cellStyle name="Примечание 5" xfId="1019"/>
    <cellStyle name="Процентный 2" xfId="1020"/>
    <cellStyle name="Связанная ячейка" xfId="1021" builtinId="24" customBuiltin="1"/>
    <cellStyle name="Связанная ячейка 2" xfId="1022"/>
    <cellStyle name="Связанная ячейка 3" xfId="1023"/>
    <cellStyle name="Текст предупреждения" xfId="1024" builtinId="11" customBuiltin="1"/>
    <cellStyle name="Текст предупреждения 2" xfId="1025"/>
    <cellStyle name="Текст предупреждения 3" xfId="1026"/>
    <cellStyle name="Финансовый 2" xfId="1027"/>
    <cellStyle name="Финансовый 2 2" xfId="1028"/>
    <cellStyle name="Финансовый 2 2 2" xfId="1029"/>
    <cellStyle name="Финансовый 2 2 2 2" xfId="1030"/>
    <cellStyle name="Финансовый 2 2 3" xfId="1031"/>
    <cellStyle name="Финансовый 2 2 4" xfId="1032"/>
    <cellStyle name="Финансовый 2 2 4 2" xfId="1033"/>
    <cellStyle name="Финансовый 2 2 5" xfId="1034"/>
    <cellStyle name="Финансовый 2 2 5 2" xfId="1035"/>
    <cellStyle name="Финансовый 2 2 6" xfId="1036"/>
    <cellStyle name="Финансовый 2 2 6 2" xfId="1037"/>
    <cellStyle name="Финансовый 2 3" xfId="1038"/>
    <cellStyle name="Финансовый 2 3 2" xfId="1039"/>
    <cellStyle name="Финансовый 2 4" xfId="1040"/>
    <cellStyle name="Финансовый 2 4 2" xfId="1041"/>
    <cellStyle name="Финансовый 3" xfId="1042"/>
    <cellStyle name="Финансовый 3 2" xfId="1043"/>
    <cellStyle name="Финансовый 4" xfId="1044"/>
    <cellStyle name="Хороший" xfId="1045" builtinId="26" customBuiltin="1"/>
    <cellStyle name="Хороший 2" xfId="1046"/>
    <cellStyle name="Хороший 3" xfId="1047"/>
    <cellStyle name="Хороший 4" xfId="104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596900</xdr:colOff>
      <xdr:row>1</xdr:row>
      <xdr:rowOff>95250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65200" cy="7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1190625</xdr:colOff>
      <xdr:row>0</xdr:row>
      <xdr:rowOff>0</xdr:rowOff>
    </xdr:from>
    <xdr:to>
      <xdr:col>11</xdr:col>
      <xdr:colOff>857250</xdr:colOff>
      <xdr:row>1</xdr:row>
      <xdr:rowOff>323850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91725" y="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</xdr:col>
      <xdr:colOff>609601</xdr:colOff>
      <xdr:row>2</xdr:row>
      <xdr:rowOff>2309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952500" cy="707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371475</xdr:colOff>
      <xdr:row>1</xdr:row>
      <xdr:rowOff>161926</xdr:rowOff>
    </xdr:from>
    <xdr:to>
      <xdr:col>14</xdr:col>
      <xdr:colOff>647700</xdr:colOff>
      <xdr:row>4</xdr:row>
      <xdr:rowOff>102291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161926"/>
          <a:ext cx="1085850" cy="82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</xdr:col>
      <xdr:colOff>628651</xdr:colOff>
      <xdr:row>2</xdr:row>
      <xdr:rowOff>35503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971550" cy="72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190500</xdr:colOff>
      <xdr:row>1</xdr:row>
      <xdr:rowOff>57150</xdr:rowOff>
    </xdr:from>
    <xdr:to>
      <xdr:col>16</xdr:col>
      <xdr:colOff>600075</xdr:colOff>
      <xdr:row>4</xdr:row>
      <xdr:rowOff>96285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57150"/>
          <a:ext cx="1190625" cy="905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2</xdr:col>
      <xdr:colOff>600075</xdr:colOff>
      <xdr:row>2</xdr:row>
      <xdr:rowOff>71439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942975" cy="70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361950</xdr:colOff>
      <xdr:row>1</xdr:row>
      <xdr:rowOff>66675</xdr:rowOff>
    </xdr:from>
    <xdr:to>
      <xdr:col>15</xdr:col>
      <xdr:colOff>666750</xdr:colOff>
      <xdr:row>4</xdr:row>
      <xdr:rowOff>83240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66675"/>
          <a:ext cx="1085850" cy="82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0</xdr:row>
      <xdr:rowOff>134471</xdr:rowOff>
    </xdr:from>
    <xdr:to>
      <xdr:col>3</xdr:col>
      <xdr:colOff>851645</xdr:colOff>
      <xdr:row>2</xdr:row>
      <xdr:rowOff>100854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6933" cy="80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291353</xdr:colOff>
      <xdr:row>0</xdr:row>
      <xdr:rowOff>134470</xdr:rowOff>
    </xdr:from>
    <xdr:to>
      <xdr:col>25</xdr:col>
      <xdr:colOff>214779</xdr:colOff>
      <xdr:row>3</xdr:row>
      <xdr:rowOff>103654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5253" y="134470"/>
          <a:ext cx="1315570" cy="1007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33618</xdr:colOff>
      <xdr:row>0</xdr:row>
      <xdr:rowOff>212912</xdr:rowOff>
    </xdr:from>
    <xdr:to>
      <xdr:col>24</xdr:col>
      <xdr:colOff>283509</xdr:colOff>
      <xdr:row>3</xdr:row>
      <xdr:rowOff>182096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7030" y="212912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302558</xdr:colOff>
      <xdr:row>0</xdr:row>
      <xdr:rowOff>179294</xdr:rowOff>
    </xdr:from>
    <xdr:to>
      <xdr:col>3</xdr:col>
      <xdr:colOff>986116</xdr:colOff>
      <xdr:row>2</xdr:row>
      <xdr:rowOff>156883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558" y="179294"/>
          <a:ext cx="1019734" cy="80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0</xdr:row>
      <xdr:rowOff>134471</xdr:rowOff>
    </xdr:from>
    <xdr:to>
      <xdr:col>3</xdr:col>
      <xdr:colOff>851645</xdr:colOff>
      <xdr:row>2</xdr:row>
      <xdr:rowOff>100854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9734" cy="795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291353</xdr:colOff>
      <xdr:row>0</xdr:row>
      <xdr:rowOff>134470</xdr:rowOff>
    </xdr:from>
    <xdr:to>
      <xdr:col>25</xdr:col>
      <xdr:colOff>216273</xdr:colOff>
      <xdr:row>3</xdr:row>
      <xdr:rowOff>103654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9735" y="13447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168087</xdr:colOff>
      <xdr:row>0</xdr:row>
      <xdr:rowOff>134471</xdr:rowOff>
    </xdr:from>
    <xdr:to>
      <xdr:col>3</xdr:col>
      <xdr:colOff>851645</xdr:colOff>
      <xdr:row>2</xdr:row>
      <xdr:rowOff>100854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6933" cy="80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736600</xdr:colOff>
      <xdr:row>1</xdr:row>
      <xdr:rowOff>204033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839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0</xdr:row>
      <xdr:rowOff>114300</xdr:rowOff>
    </xdr:from>
    <xdr:to>
      <xdr:col>26</xdr:col>
      <xdr:colOff>323850</xdr:colOff>
      <xdr:row>3</xdr:row>
      <xdr:rowOff>47625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49400" y="114300"/>
          <a:ext cx="1314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0</xdr:row>
      <xdr:rowOff>134471</xdr:rowOff>
    </xdr:from>
    <xdr:to>
      <xdr:col>3</xdr:col>
      <xdr:colOff>851645</xdr:colOff>
      <xdr:row>2</xdr:row>
      <xdr:rowOff>100854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6933" cy="80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291353</xdr:colOff>
      <xdr:row>0</xdr:row>
      <xdr:rowOff>134470</xdr:rowOff>
    </xdr:from>
    <xdr:to>
      <xdr:col>25</xdr:col>
      <xdr:colOff>216273</xdr:colOff>
      <xdr:row>3</xdr:row>
      <xdr:rowOff>103654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5253" y="134470"/>
          <a:ext cx="1315570" cy="1007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168087</xdr:colOff>
      <xdr:row>0</xdr:row>
      <xdr:rowOff>134471</xdr:rowOff>
    </xdr:from>
    <xdr:to>
      <xdr:col>3</xdr:col>
      <xdr:colOff>851645</xdr:colOff>
      <xdr:row>2</xdr:row>
      <xdr:rowOff>100854</xdr:rowOff>
    </xdr:to>
    <xdr:pic>
      <xdr:nvPicPr>
        <xdr:cNvPr id="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6933" cy="80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127000</xdr:rowOff>
    </xdr:from>
    <xdr:to>
      <xdr:col>3</xdr:col>
      <xdr:colOff>793750</xdr:colOff>
      <xdr:row>2</xdr:row>
      <xdr:rowOff>169333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27000"/>
          <a:ext cx="1069974" cy="79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232833</xdr:colOff>
      <xdr:row>0</xdr:row>
      <xdr:rowOff>137584</xdr:rowOff>
    </xdr:from>
    <xdr:to>
      <xdr:col>24</xdr:col>
      <xdr:colOff>467783</xdr:colOff>
      <xdr:row>3</xdr:row>
      <xdr:rowOff>174626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53433" y="137584"/>
          <a:ext cx="1301750" cy="989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137585</xdr:rowOff>
    </xdr:from>
    <xdr:to>
      <xdr:col>3</xdr:col>
      <xdr:colOff>814916</xdr:colOff>
      <xdr:row>2</xdr:row>
      <xdr:rowOff>137584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50" y="137585"/>
          <a:ext cx="92604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254000</xdr:colOff>
      <xdr:row>0</xdr:row>
      <xdr:rowOff>127000</xdr:rowOff>
    </xdr:from>
    <xdr:to>
      <xdr:col>24</xdr:col>
      <xdr:colOff>488950</xdr:colOff>
      <xdr:row>3</xdr:row>
      <xdr:rowOff>164042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7850" y="127000"/>
          <a:ext cx="1301750" cy="999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137585</xdr:rowOff>
    </xdr:from>
    <xdr:to>
      <xdr:col>3</xdr:col>
      <xdr:colOff>814916</xdr:colOff>
      <xdr:row>2</xdr:row>
      <xdr:rowOff>137584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50" y="137585"/>
          <a:ext cx="93133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254000</xdr:colOff>
      <xdr:row>0</xdr:row>
      <xdr:rowOff>127000</xdr:rowOff>
    </xdr:from>
    <xdr:to>
      <xdr:col>24</xdr:col>
      <xdr:colOff>501523</xdr:colOff>
      <xdr:row>3</xdr:row>
      <xdr:rowOff>148167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22667" y="127000"/>
          <a:ext cx="1327023" cy="984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view="pageBreakPreview" zoomScale="75" zoomScaleNormal="100" zoomScaleSheetLayoutView="75" workbookViewId="0">
      <pane ySplit="6" topLeftCell="A7" activePane="bottomLeft" state="frozen"/>
      <selection pane="bottomLeft" activeCell="O6" sqref="O6"/>
    </sheetView>
  </sheetViews>
  <sheetFormatPr defaultRowHeight="12.75"/>
  <cols>
    <col min="1" max="1" width="5.5703125" style="51" customWidth="1"/>
    <col min="2" max="3" width="4.28515625" style="51" hidden="1" customWidth="1"/>
    <col min="4" max="4" width="19.5703125" style="49" customWidth="1"/>
    <col min="5" max="5" width="11.140625" style="49" customWidth="1"/>
    <col min="6" max="6" width="6.28515625" style="49" customWidth="1"/>
    <col min="7" max="7" width="37.140625" style="49" customWidth="1"/>
    <col min="8" max="8" width="10.85546875" style="49" customWidth="1"/>
    <col min="9" max="9" width="19.7109375" style="52" customWidth="1"/>
    <col min="10" max="10" width="17.7109375" style="52" customWidth="1"/>
    <col min="11" max="11" width="24.7109375" style="53" customWidth="1"/>
    <col min="12" max="12" width="14.140625" style="49" customWidth="1"/>
    <col min="13" max="16384" width="9.140625" style="49"/>
  </cols>
  <sheetData>
    <row r="1" spans="1:12" s="61" customFormat="1" ht="53.25" customHeight="1">
      <c r="A1" s="333" t="s">
        <v>323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2" s="61" customFormat="1" ht="33" customHeight="1">
      <c r="A2" s="335" t="s">
        <v>101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2" ht="15.95" customHeight="1">
      <c r="A3" s="335" t="s">
        <v>18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</row>
    <row r="4" spans="1:12" s="66" customFormat="1" ht="15" customHeight="1">
      <c r="A4" s="336" t="s">
        <v>0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s="50" customFormat="1" ht="17.25" customHeight="1">
      <c r="A5" s="94" t="s">
        <v>175</v>
      </c>
      <c r="B5" s="62"/>
      <c r="C5" s="62"/>
      <c r="D5" s="63"/>
      <c r="E5" s="63"/>
      <c r="F5" s="63"/>
      <c r="G5" s="64"/>
      <c r="H5" s="64"/>
      <c r="I5" s="65"/>
      <c r="J5" s="65"/>
      <c r="K5" s="66"/>
      <c r="L5" s="189" t="s">
        <v>269</v>
      </c>
    </row>
    <row r="6" spans="1:12" s="70" customFormat="1" ht="57.75" customHeight="1">
      <c r="A6" s="67" t="s">
        <v>1</v>
      </c>
      <c r="B6" s="67" t="s">
        <v>2</v>
      </c>
      <c r="C6" s="67" t="s">
        <v>13</v>
      </c>
      <c r="D6" s="68" t="s">
        <v>11</v>
      </c>
      <c r="E6" s="68" t="s">
        <v>3</v>
      </c>
      <c r="F6" s="67" t="s">
        <v>14</v>
      </c>
      <c r="G6" s="68" t="s">
        <v>12</v>
      </c>
      <c r="H6" s="68" t="s">
        <v>3</v>
      </c>
      <c r="I6" s="68" t="s">
        <v>4</v>
      </c>
      <c r="J6" s="68" t="s">
        <v>5</v>
      </c>
      <c r="K6" s="68" t="s">
        <v>6</v>
      </c>
      <c r="L6" s="68" t="s">
        <v>7</v>
      </c>
    </row>
    <row r="7" spans="1:12" s="76" customFormat="1" ht="36" customHeight="1">
      <c r="A7" s="142">
        <v>1</v>
      </c>
      <c r="B7" s="143"/>
      <c r="C7" s="143"/>
      <c r="D7" s="175" t="s">
        <v>295</v>
      </c>
      <c r="E7" s="146" t="s">
        <v>414</v>
      </c>
      <c r="F7" s="81" t="s">
        <v>8</v>
      </c>
      <c r="G7" s="145" t="s">
        <v>415</v>
      </c>
      <c r="H7" s="176" t="s">
        <v>416</v>
      </c>
      <c r="I7" s="177" t="s">
        <v>417</v>
      </c>
      <c r="J7" s="177" t="s">
        <v>109</v>
      </c>
      <c r="K7" s="108" t="s">
        <v>121</v>
      </c>
      <c r="L7" s="144" t="s">
        <v>41</v>
      </c>
    </row>
    <row r="8" spans="1:12" s="76" customFormat="1" ht="36" customHeight="1">
      <c r="A8" s="142">
        <v>2</v>
      </c>
      <c r="B8" s="143"/>
      <c r="C8" s="143"/>
      <c r="D8" s="218" t="s">
        <v>294</v>
      </c>
      <c r="E8" s="80" t="s">
        <v>199</v>
      </c>
      <c r="F8" s="151" t="s">
        <v>8</v>
      </c>
      <c r="G8" s="125" t="s">
        <v>293</v>
      </c>
      <c r="H8" s="219" t="s">
        <v>196</v>
      </c>
      <c r="I8" s="78" t="s">
        <v>197</v>
      </c>
      <c r="J8" s="78" t="s">
        <v>197</v>
      </c>
      <c r="K8" s="78" t="s">
        <v>198</v>
      </c>
      <c r="L8" s="144" t="s">
        <v>41</v>
      </c>
    </row>
    <row r="9" spans="1:12" s="76" customFormat="1" ht="36" customHeight="1">
      <c r="A9" s="142">
        <v>3</v>
      </c>
      <c r="B9" s="143"/>
      <c r="C9" s="143"/>
      <c r="D9" s="212" t="s">
        <v>289</v>
      </c>
      <c r="E9" s="123" t="s">
        <v>290</v>
      </c>
      <c r="F9" s="124" t="s">
        <v>8</v>
      </c>
      <c r="G9" s="125" t="s">
        <v>418</v>
      </c>
      <c r="H9" s="123"/>
      <c r="I9" s="214" t="s">
        <v>291</v>
      </c>
      <c r="J9" s="214" t="s">
        <v>40</v>
      </c>
      <c r="K9" s="108" t="s">
        <v>121</v>
      </c>
      <c r="L9" s="144" t="s">
        <v>41</v>
      </c>
    </row>
    <row r="10" spans="1:12" s="76" customFormat="1" ht="36" customHeight="1">
      <c r="A10" s="142">
        <v>4</v>
      </c>
      <c r="B10" s="143"/>
      <c r="C10" s="143"/>
      <c r="D10" s="201" t="s">
        <v>259</v>
      </c>
      <c r="E10" s="123" t="s">
        <v>85</v>
      </c>
      <c r="F10" s="332" t="s">
        <v>9</v>
      </c>
      <c r="G10" s="133" t="s">
        <v>260</v>
      </c>
      <c r="H10" s="204" t="s">
        <v>261</v>
      </c>
      <c r="I10" s="155" t="s">
        <v>76</v>
      </c>
      <c r="J10" s="205" t="s">
        <v>305</v>
      </c>
      <c r="K10" s="108" t="s">
        <v>84</v>
      </c>
      <c r="L10" s="144" t="s">
        <v>41</v>
      </c>
    </row>
    <row r="11" spans="1:12" s="76" customFormat="1" ht="36" customHeight="1">
      <c r="A11" s="142">
        <v>5</v>
      </c>
      <c r="B11" s="143"/>
      <c r="C11" s="143"/>
      <c r="D11" s="154" t="s">
        <v>221</v>
      </c>
      <c r="E11" s="146" t="s">
        <v>182</v>
      </c>
      <c r="F11" s="147">
        <v>3</v>
      </c>
      <c r="G11" s="145" t="s">
        <v>180</v>
      </c>
      <c r="H11" s="146" t="s">
        <v>96</v>
      </c>
      <c r="I11" s="147" t="s">
        <v>76</v>
      </c>
      <c r="J11" s="147" t="s">
        <v>40</v>
      </c>
      <c r="K11" s="82" t="s">
        <v>84</v>
      </c>
      <c r="L11" s="144" t="s">
        <v>41</v>
      </c>
    </row>
    <row r="12" spans="1:12" s="76" customFormat="1" ht="36" customHeight="1">
      <c r="A12" s="142">
        <v>6</v>
      </c>
      <c r="B12" s="143"/>
      <c r="C12" s="143"/>
      <c r="D12" s="186" t="s">
        <v>181</v>
      </c>
      <c r="E12" s="79" t="s">
        <v>182</v>
      </c>
      <c r="F12" s="187">
        <v>3</v>
      </c>
      <c r="G12" s="97" t="s">
        <v>179</v>
      </c>
      <c r="H12" s="146" t="s">
        <v>75</v>
      </c>
      <c r="I12" s="147" t="s">
        <v>76</v>
      </c>
      <c r="J12" s="147" t="s">
        <v>40</v>
      </c>
      <c r="K12" s="82" t="s">
        <v>84</v>
      </c>
      <c r="L12" s="144" t="s">
        <v>41</v>
      </c>
    </row>
    <row r="13" spans="1:12" s="76" customFormat="1" ht="36" customHeight="1">
      <c r="A13" s="142">
        <v>7</v>
      </c>
      <c r="B13" s="143"/>
      <c r="C13" s="143"/>
      <c r="D13" s="212" t="s">
        <v>271</v>
      </c>
      <c r="E13" s="123" t="s">
        <v>135</v>
      </c>
      <c r="F13" s="147" t="s">
        <v>8</v>
      </c>
      <c r="G13" s="125" t="s">
        <v>270</v>
      </c>
      <c r="H13" s="213" t="s">
        <v>193</v>
      </c>
      <c r="I13" s="214" t="s">
        <v>194</v>
      </c>
      <c r="J13" s="214" t="s">
        <v>192</v>
      </c>
      <c r="K13" s="108" t="s">
        <v>175</v>
      </c>
      <c r="L13" s="144" t="s">
        <v>41</v>
      </c>
    </row>
    <row r="14" spans="1:12" s="76" customFormat="1" ht="36" customHeight="1">
      <c r="A14" s="142">
        <v>8</v>
      </c>
      <c r="B14" s="143"/>
      <c r="C14" s="143"/>
      <c r="D14" s="109" t="s">
        <v>178</v>
      </c>
      <c r="E14" s="123" t="s">
        <v>74</v>
      </c>
      <c r="F14" s="124" t="s">
        <v>8</v>
      </c>
      <c r="G14" s="97" t="s">
        <v>179</v>
      </c>
      <c r="H14" s="123" t="s">
        <v>75</v>
      </c>
      <c r="I14" s="124" t="s">
        <v>76</v>
      </c>
      <c r="J14" s="124" t="s">
        <v>76</v>
      </c>
      <c r="K14" s="82" t="s">
        <v>77</v>
      </c>
      <c r="L14" s="144" t="s">
        <v>41</v>
      </c>
    </row>
    <row r="15" spans="1:12" s="76" customFormat="1" ht="36" customHeight="1">
      <c r="A15" s="142">
        <v>9</v>
      </c>
      <c r="B15" s="143"/>
      <c r="C15" s="143"/>
      <c r="D15" s="109" t="s">
        <v>232</v>
      </c>
      <c r="E15" s="123" t="s">
        <v>51</v>
      </c>
      <c r="F15" s="124" t="s">
        <v>8</v>
      </c>
      <c r="G15" s="125" t="s">
        <v>234</v>
      </c>
      <c r="H15" s="123" t="s">
        <v>68</v>
      </c>
      <c r="I15" s="124" t="s">
        <v>419</v>
      </c>
      <c r="J15" s="124" t="s">
        <v>40</v>
      </c>
      <c r="K15" s="95" t="s">
        <v>59</v>
      </c>
      <c r="L15" s="144" t="s">
        <v>41</v>
      </c>
    </row>
    <row r="16" spans="1:12" s="76" customFormat="1" ht="36" customHeight="1">
      <c r="A16" s="142">
        <v>10</v>
      </c>
      <c r="B16" s="143"/>
      <c r="C16" s="143"/>
      <c r="D16" s="109" t="s">
        <v>232</v>
      </c>
      <c r="E16" s="123" t="s">
        <v>51</v>
      </c>
      <c r="F16" s="124" t="s">
        <v>8</v>
      </c>
      <c r="G16" s="125" t="s">
        <v>233</v>
      </c>
      <c r="H16" s="123" t="s">
        <v>93</v>
      </c>
      <c r="I16" s="124" t="s">
        <v>419</v>
      </c>
      <c r="J16" s="124" t="s">
        <v>40</v>
      </c>
      <c r="K16" s="95" t="s">
        <v>59</v>
      </c>
      <c r="L16" s="144" t="s">
        <v>41</v>
      </c>
    </row>
    <row r="17" spans="1:12" s="76" customFormat="1" ht="36" customHeight="1">
      <c r="A17" s="142">
        <v>11</v>
      </c>
      <c r="B17" s="143"/>
      <c r="C17" s="143"/>
      <c r="D17" s="157" t="s">
        <v>230</v>
      </c>
      <c r="E17" s="96" t="s">
        <v>82</v>
      </c>
      <c r="F17" s="332" t="s">
        <v>9</v>
      </c>
      <c r="G17" s="133" t="s">
        <v>260</v>
      </c>
      <c r="H17" s="204" t="s">
        <v>261</v>
      </c>
      <c r="I17" s="155" t="s">
        <v>76</v>
      </c>
      <c r="J17" s="124" t="s">
        <v>76</v>
      </c>
      <c r="K17" s="82" t="s">
        <v>77</v>
      </c>
      <c r="L17" s="144" t="s">
        <v>41</v>
      </c>
    </row>
    <row r="18" spans="1:12" s="76" customFormat="1" ht="36" customHeight="1">
      <c r="A18" s="142">
        <v>12</v>
      </c>
      <c r="B18" s="143"/>
      <c r="C18" s="143"/>
      <c r="D18" s="109" t="s">
        <v>306</v>
      </c>
      <c r="E18" s="123" t="s">
        <v>97</v>
      </c>
      <c r="F18" s="124" t="s">
        <v>9</v>
      </c>
      <c r="G18" s="125" t="s">
        <v>321</v>
      </c>
      <c r="H18" s="123" t="s">
        <v>98</v>
      </c>
      <c r="I18" s="124" t="s">
        <v>76</v>
      </c>
      <c r="J18" s="124" t="s">
        <v>76</v>
      </c>
      <c r="K18" s="82" t="s">
        <v>80</v>
      </c>
      <c r="L18" s="144" t="s">
        <v>41</v>
      </c>
    </row>
    <row r="19" spans="1:12" s="76" customFormat="1" ht="36" customHeight="1">
      <c r="A19" s="142">
        <v>13</v>
      </c>
      <c r="B19" s="143"/>
      <c r="C19" s="143"/>
      <c r="D19" s="157" t="s">
        <v>282</v>
      </c>
      <c r="E19" s="123" t="s">
        <v>279</v>
      </c>
      <c r="F19" s="124" t="s">
        <v>8</v>
      </c>
      <c r="G19" s="125" t="s">
        <v>283</v>
      </c>
      <c r="H19" s="213" t="s">
        <v>280</v>
      </c>
      <c r="I19" s="214" t="s">
        <v>281</v>
      </c>
      <c r="J19" s="214" t="s">
        <v>40</v>
      </c>
      <c r="K19" s="216" t="s">
        <v>278</v>
      </c>
      <c r="L19" s="144" t="s">
        <v>41</v>
      </c>
    </row>
    <row r="20" spans="1:12" s="76" customFormat="1" ht="36" customHeight="1">
      <c r="A20" s="142">
        <v>14</v>
      </c>
      <c r="B20" s="143"/>
      <c r="C20" s="143"/>
      <c r="D20" s="212" t="s">
        <v>272</v>
      </c>
      <c r="E20" s="123" t="s">
        <v>273</v>
      </c>
      <c r="F20" s="325" t="s">
        <v>274</v>
      </c>
      <c r="G20" s="125" t="s">
        <v>275</v>
      </c>
      <c r="H20" s="213" t="s">
        <v>276</v>
      </c>
      <c r="I20" s="214" t="s">
        <v>277</v>
      </c>
      <c r="J20" s="214" t="s">
        <v>137</v>
      </c>
      <c r="K20" s="216" t="s">
        <v>278</v>
      </c>
      <c r="L20" s="144" t="s">
        <v>41</v>
      </c>
    </row>
    <row r="21" spans="1:12" s="76" customFormat="1" ht="36" customHeight="1">
      <c r="A21" s="142">
        <v>15</v>
      </c>
      <c r="B21" s="143"/>
      <c r="C21" s="143"/>
      <c r="D21" s="212" t="s">
        <v>298</v>
      </c>
      <c r="E21" s="123" t="s">
        <v>299</v>
      </c>
      <c r="F21" s="124" t="s">
        <v>99</v>
      </c>
      <c r="G21" s="125" t="s">
        <v>300</v>
      </c>
      <c r="H21" s="213" t="s">
        <v>301</v>
      </c>
      <c r="I21" s="214" t="s">
        <v>302</v>
      </c>
      <c r="J21" s="214" t="s">
        <v>303</v>
      </c>
      <c r="K21" s="216" t="s">
        <v>304</v>
      </c>
      <c r="L21" s="144" t="s">
        <v>41</v>
      </c>
    </row>
    <row r="22" spans="1:12" s="76" customFormat="1" ht="36" customHeight="1">
      <c r="A22" s="142">
        <v>16</v>
      </c>
      <c r="B22" s="143"/>
      <c r="C22" s="143"/>
      <c r="D22" s="132" t="s">
        <v>307</v>
      </c>
      <c r="E22" s="80"/>
      <c r="F22" s="193" t="s">
        <v>8</v>
      </c>
      <c r="G22" s="221" t="s">
        <v>308</v>
      </c>
      <c r="H22" s="153" t="s">
        <v>309</v>
      </c>
      <c r="I22" s="183" t="s">
        <v>70</v>
      </c>
      <c r="J22" s="183" t="s">
        <v>70</v>
      </c>
      <c r="K22" s="237" t="s">
        <v>71</v>
      </c>
      <c r="L22" s="144" t="s">
        <v>41</v>
      </c>
    </row>
    <row r="23" spans="1:12" s="76" customFormat="1" ht="36" customHeight="1">
      <c r="A23" s="142">
        <v>17</v>
      </c>
      <c r="B23" s="143"/>
      <c r="C23" s="143"/>
      <c r="D23" s="109" t="s">
        <v>296</v>
      </c>
      <c r="E23" s="123" t="s">
        <v>133</v>
      </c>
      <c r="F23" s="124" t="s">
        <v>8</v>
      </c>
      <c r="G23" s="125" t="s">
        <v>297</v>
      </c>
      <c r="H23" s="123" t="s">
        <v>127</v>
      </c>
      <c r="I23" s="124" t="s">
        <v>128</v>
      </c>
      <c r="J23" s="82" t="s">
        <v>129</v>
      </c>
      <c r="K23" s="124" t="s">
        <v>112</v>
      </c>
      <c r="L23" s="144" t="s">
        <v>41</v>
      </c>
    </row>
    <row r="24" spans="1:12" s="76" customFormat="1" ht="36" customHeight="1">
      <c r="A24" s="142">
        <v>18</v>
      </c>
      <c r="B24" s="143"/>
      <c r="C24" s="143"/>
      <c r="D24" s="225" t="s">
        <v>313</v>
      </c>
      <c r="E24" s="226" t="s">
        <v>73</v>
      </c>
      <c r="F24" s="227">
        <v>1</v>
      </c>
      <c r="G24" s="145" t="s">
        <v>314</v>
      </c>
      <c r="H24" s="146" t="s">
        <v>315</v>
      </c>
      <c r="I24" s="147" t="s">
        <v>316</v>
      </c>
      <c r="J24" s="147" t="s">
        <v>70</v>
      </c>
      <c r="K24" s="233" t="s">
        <v>71</v>
      </c>
      <c r="L24" s="144" t="s">
        <v>41</v>
      </c>
    </row>
    <row r="25" spans="1:12" s="76" customFormat="1" ht="36" customHeight="1">
      <c r="A25" s="142">
        <v>19</v>
      </c>
      <c r="B25" s="143"/>
      <c r="C25" s="143"/>
      <c r="D25" s="228" t="s">
        <v>317</v>
      </c>
      <c r="E25" s="229" t="s">
        <v>318</v>
      </c>
      <c r="F25" s="328" t="s">
        <v>8</v>
      </c>
      <c r="G25" s="231" t="s">
        <v>320</v>
      </c>
      <c r="H25" s="229" t="s">
        <v>319</v>
      </c>
      <c r="I25" s="232" t="s">
        <v>70</v>
      </c>
      <c r="J25" s="232" t="s">
        <v>40</v>
      </c>
      <c r="K25" s="233" t="s">
        <v>71</v>
      </c>
      <c r="L25" s="144" t="s">
        <v>41</v>
      </c>
    </row>
    <row r="26" spans="1:12" s="76" customFormat="1" ht="36" customHeight="1">
      <c r="A26" s="142">
        <v>20</v>
      </c>
      <c r="B26" s="143"/>
      <c r="C26" s="143"/>
      <c r="D26" s="208" t="s">
        <v>267</v>
      </c>
      <c r="E26" s="324" t="s">
        <v>268</v>
      </c>
      <c r="F26" s="187" t="s">
        <v>8</v>
      </c>
      <c r="G26" s="320" t="s">
        <v>264</v>
      </c>
      <c r="H26" s="209" t="s">
        <v>265</v>
      </c>
      <c r="I26" s="210" t="s">
        <v>266</v>
      </c>
      <c r="J26" s="211" t="s">
        <v>40</v>
      </c>
      <c r="K26" s="192" t="s">
        <v>121</v>
      </c>
      <c r="L26" s="144" t="s">
        <v>41</v>
      </c>
    </row>
    <row r="27" spans="1:12" s="76" customFormat="1" ht="36" customHeight="1">
      <c r="A27" s="142">
        <v>21</v>
      </c>
      <c r="B27" s="143"/>
      <c r="C27" s="143"/>
      <c r="D27" s="154" t="s">
        <v>310</v>
      </c>
      <c r="E27" s="80"/>
      <c r="F27" s="193" t="s">
        <v>8</v>
      </c>
      <c r="G27" s="329" t="s">
        <v>311</v>
      </c>
      <c r="H27" s="152" t="s">
        <v>312</v>
      </c>
      <c r="I27" s="223" t="s">
        <v>70</v>
      </c>
      <c r="J27" s="224" t="s">
        <v>70</v>
      </c>
      <c r="K27" s="233" t="s">
        <v>71</v>
      </c>
      <c r="L27" s="144" t="s">
        <v>41</v>
      </c>
    </row>
    <row r="28" spans="1:12" s="76" customFormat="1" ht="36" customHeight="1">
      <c r="A28" s="142">
        <v>22</v>
      </c>
      <c r="B28" s="143"/>
      <c r="C28" s="143"/>
      <c r="D28" s="154" t="s">
        <v>210</v>
      </c>
      <c r="E28" s="146" t="s">
        <v>211</v>
      </c>
      <c r="F28" s="147" t="s">
        <v>8</v>
      </c>
      <c r="G28" s="145" t="s">
        <v>212</v>
      </c>
      <c r="H28" s="146" t="s">
        <v>213</v>
      </c>
      <c r="I28" s="147" t="s">
        <v>214</v>
      </c>
      <c r="J28" s="147" t="s">
        <v>40</v>
      </c>
      <c r="K28" s="149" t="s">
        <v>215</v>
      </c>
      <c r="L28" s="144" t="s">
        <v>41</v>
      </c>
    </row>
    <row r="29" spans="1:12" s="76" customFormat="1" ht="36" customHeight="1">
      <c r="A29" s="142">
        <v>23</v>
      </c>
      <c r="B29" s="143"/>
      <c r="C29" s="143"/>
      <c r="D29" s="109" t="s">
        <v>284</v>
      </c>
      <c r="E29" s="123"/>
      <c r="F29" s="124" t="s">
        <v>8</v>
      </c>
      <c r="G29" s="77" t="s">
        <v>285</v>
      </c>
      <c r="H29" s="156" t="s">
        <v>286</v>
      </c>
      <c r="I29" s="217" t="s">
        <v>287</v>
      </c>
      <c r="J29" s="217" t="s">
        <v>40</v>
      </c>
      <c r="K29" s="108" t="s">
        <v>288</v>
      </c>
      <c r="L29" s="144" t="s">
        <v>41</v>
      </c>
    </row>
    <row r="30" spans="1:12" s="76" customFormat="1" ht="36" customHeight="1">
      <c r="A30" s="142">
        <v>24</v>
      </c>
      <c r="B30" s="143"/>
      <c r="C30" s="143"/>
      <c r="D30" s="109" t="s">
        <v>105</v>
      </c>
      <c r="E30" s="123" t="s">
        <v>106</v>
      </c>
      <c r="F30" s="124" t="s">
        <v>9</v>
      </c>
      <c r="G30" s="125" t="s">
        <v>110</v>
      </c>
      <c r="H30" s="123" t="s">
        <v>107</v>
      </c>
      <c r="I30" s="124" t="s">
        <v>108</v>
      </c>
      <c r="J30" s="124" t="s">
        <v>109</v>
      </c>
      <c r="K30" s="82" t="s">
        <v>134</v>
      </c>
      <c r="L30" s="144" t="s">
        <v>41</v>
      </c>
    </row>
    <row r="31" spans="1:12" s="76" customFormat="1" ht="36" customHeight="1">
      <c r="A31" s="142">
        <v>25</v>
      </c>
      <c r="B31" s="143"/>
      <c r="C31" s="143"/>
      <c r="D31" s="109" t="s">
        <v>125</v>
      </c>
      <c r="E31" s="148" t="s">
        <v>126</v>
      </c>
      <c r="F31" s="124">
        <v>2</v>
      </c>
      <c r="G31" s="145" t="s">
        <v>420</v>
      </c>
      <c r="H31" s="213"/>
      <c r="I31" s="177" t="s">
        <v>124</v>
      </c>
      <c r="J31" s="214" t="s">
        <v>123</v>
      </c>
      <c r="K31" s="124" t="s">
        <v>112</v>
      </c>
      <c r="L31" s="144" t="s">
        <v>41</v>
      </c>
    </row>
    <row r="32" spans="1:12" s="76" customFormat="1" ht="36" customHeight="1">
      <c r="A32" s="142">
        <v>26</v>
      </c>
      <c r="B32" s="143"/>
      <c r="C32" s="143"/>
      <c r="D32" s="218" t="s">
        <v>292</v>
      </c>
      <c r="E32" s="80" t="s">
        <v>195</v>
      </c>
      <c r="F32" s="151" t="s">
        <v>8</v>
      </c>
      <c r="G32" s="125" t="s">
        <v>293</v>
      </c>
      <c r="H32" s="219" t="s">
        <v>196</v>
      </c>
      <c r="I32" s="78" t="s">
        <v>197</v>
      </c>
      <c r="J32" s="78" t="s">
        <v>40</v>
      </c>
      <c r="K32" s="78" t="s">
        <v>198</v>
      </c>
      <c r="L32" s="144" t="s">
        <v>41</v>
      </c>
    </row>
    <row r="33" spans="1:15" ht="32.25" customHeight="1">
      <c r="A33" s="100"/>
      <c r="D33" s="101"/>
      <c r="E33" s="101"/>
      <c r="F33" s="101"/>
      <c r="G33" s="101"/>
      <c r="H33" s="101"/>
      <c r="I33" s="102"/>
      <c r="J33" s="102"/>
      <c r="K33" s="103"/>
      <c r="L33" s="101"/>
    </row>
    <row r="34" spans="1:15" s="137" customFormat="1" ht="18.75" customHeight="1">
      <c r="A34" s="136"/>
      <c r="D34" s="137" t="s">
        <v>17</v>
      </c>
      <c r="H34" s="138" t="s">
        <v>247</v>
      </c>
      <c r="I34" s="139"/>
      <c r="J34" s="134"/>
      <c r="K34" s="136"/>
      <c r="L34" s="140"/>
      <c r="M34" s="136"/>
      <c r="N34" s="136"/>
      <c r="O34" s="141"/>
    </row>
    <row r="35" spans="1:15" s="137" customFormat="1" ht="31.5" customHeight="1">
      <c r="A35" s="136"/>
      <c r="H35" s="138"/>
      <c r="I35" s="139"/>
      <c r="J35" s="134"/>
      <c r="K35" s="136"/>
      <c r="L35" s="140"/>
      <c r="M35" s="136"/>
      <c r="N35" s="136"/>
      <c r="O35" s="141"/>
    </row>
    <row r="36" spans="1:15" s="137" customFormat="1" ht="18.75" customHeight="1">
      <c r="A36" s="136"/>
      <c r="D36" s="137" t="s">
        <v>10</v>
      </c>
      <c r="H36" s="138" t="s">
        <v>136</v>
      </c>
      <c r="I36" s="139"/>
      <c r="J36" s="134"/>
      <c r="K36" s="136"/>
      <c r="L36" s="140"/>
      <c r="M36" s="136"/>
      <c r="N36" s="136"/>
      <c r="O36" s="141"/>
    </row>
    <row r="37" spans="1:15" s="137" customFormat="1" ht="28.5" customHeight="1">
      <c r="A37" s="136"/>
      <c r="H37" s="1"/>
      <c r="I37" s="139"/>
      <c r="J37" s="134"/>
      <c r="K37" s="136"/>
      <c r="L37" s="140"/>
      <c r="M37" s="136"/>
      <c r="N37" s="136"/>
    </row>
    <row r="38" spans="1:15" s="137" customFormat="1" ht="18.75" customHeight="1">
      <c r="A38" s="136"/>
      <c r="D38" s="137" t="s">
        <v>45</v>
      </c>
      <c r="H38" s="138" t="s">
        <v>248</v>
      </c>
      <c r="I38" s="139"/>
      <c r="J38" s="134"/>
      <c r="K38" s="136"/>
      <c r="L38" s="140"/>
      <c r="M38" s="136"/>
      <c r="N38" s="136"/>
      <c r="O38" s="141"/>
    </row>
    <row r="39" spans="1:15" s="137" customFormat="1" ht="24.75" customHeight="1">
      <c r="A39" s="136"/>
      <c r="H39" s="138"/>
      <c r="I39" s="139"/>
      <c r="J39" s="134"/>
      <c r="K39" s="136"/>
      <c r="L39" s="140"/>
      <c r="M39" s="136"/>
      <c r="N39" s="136"/>
    </row>
    <row r="40" spans="1:15" s="137" customFormat="1" ht="18.75" customHeight="1">
      <c r="A40" s="136"/>
      <c r="D40" s="137" t="s">
        <v>39</v>
      </c>
      <c r="H40" s="139" t="s">
        <v>100</v>
      </c>
      <c r="I40" s="139"/>
      <c r="J40" s="134"/>
      <c r="K40" s="136"/>
      <c r="L40" s="140"/>
      <c r="M40" s="136"/>
      <c r="N40" s="136"/>
    </row>
  </sheetData>
  <protectedRanges>
    <protectedRange sqref="K15" name="Диапазон1_3_1_1_3_11_1_1_3_1_3_1_1_1_1_4_2_2_2_2_2_1_2_1_1"/>
    <protectedRange sqref="K21" name="Диапазон1_3_1_1_3_11_1_1_3_1_1_2_1_3_2_3_4_1_3_2_1"/>
    <protectedRange sqref="K26" name="Диапазон1_3_1_1_3_11_1_1_3_1_1_2_1_3_3_1_1_1_5"/>
    <protectedRange sqref="K29" name="Диапазон1_3_1_1_3_11_1_1_3_1_3_1_1_1_1_4_2_2_2_2_1_7_1_1"/>
  </protectedRanges>
  <sortState ref="A7:O32">
    <sortCondition ref="D7:D32"/>
  </sortState>
  <mergeCells count="4">
    <mergeCell ref="A1:L1"/>
    <mergeCell ref="A3:L3"/>
    <mergeCell ref="A4:L4"/>
    <mergeCell ref="A2:L2"/>
  </mergeCells>
  <phoneticPr fontId="0" type="noConversion"/>
  <conditionalFormatting sqref="G25:H25">
    <cfRule type="duplicateValues" dxfId="9" priority="1" stopIfTrue="1"/>
  </conditionalFormatting>
  <pageMargins left="0.47244094488188981" right="0.47" top="0.25" bottom="0.59055118110236227" header="0.19685039370078741" footer="0.15748031496062992"/>
  <pageSetup paperSize="9" scale="57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2"/>
  <sheetViews>
    <sheetView view="pageBreakPreview" topLeftCell="A2" zoomScale="75" zoomScaleNormal="100" zoomScaleSheetLayoutView="75" workbookViewId="0">
      <selection activeCell="B15" sqref="B15"/>
    </sheetView>
  </sheetViews>
  <sheetFormatPr defaultColWidth="8.85546875" defaultRowHeight="12.75"/>
  <cols>
    <col min="1" max="1" width="26.85546875" style="55" customWidth="1"/>
    <col min="2" max="2" width="21.7109375" style="55" customWidth="1"/>
    <col min="3" max="3" width="11.140625" style="55" customWidth="1"/>
    <col min="4" max="4" width="28.28515625" style="55" customWidth="1"/>
    <col min="5" max="5" width="15.5703125" style="55" customWidth="1"/>
    <col min="6" max="16384" width="8.85546875" style="55"/>
  </cols>
  <sheetData>
    <row r="1" spans="1:12" ht="71.25" customHeight="1">
      <c r="A1" s="333" t="s">
        <v>324</v>
      </c>
      <c r="B1" s="334"/>
      <c r="C1" s="334"/>
      <c r="D1" s="334"/>
      <c r="E1" s="334"/>
      <c r="F1" s="69"/>
      <c r="G1" s="69"/>
      <c r="H1" s="69"/>
      <c r="I1" s="69"/>
      <c r="J1" s="69"/>
      <c r="K1" s="69"/>
      <c r="L1" s="69"/>
    </row>
    <row r="2" spans="1:12" ht="26.25" customHeight="1">
      <c r="A2" s="386" t="s">
        <v>18</v>
      </c>
      <c r="B2" s="386"/>
      <c r="C2" s="386"/>
      <c r="D2" s="386"/>
      <c r="E2" s="386"/>
      <c r="F2" s="54"/>
      <c r="G2" s="54"/>
      <c r="H2" s="54"/>
      <c r="I2" s="54"/>
      <c r="J2" s="54"/>
    </row>
    <row r="3" spans="1:12" ht="22.15" customHeight="1">
      <c r="A3" s="56" t="s">
        <v>31</v>
      </c>
    </row>
    <row r="4" spans="1:12" ht="22.15" customHeight="1">
      <c r="A4" s="94" t="s">
        <v>175</v>
      </c>
      <c r="B4" s="107"/>
      <c r="C4" s="107"/>
      <c r="D4" s="107"/>
      <c r="E4" s="189" t="s">
        <v>269</v>
      </c>
    </row>
    <row r="5" spans="1:12" ht="22.15" customHeight="1">
      <c r="A5" s="58" t="s">
        <v>32</v>
      </c>
      <c r="B5" s="73" t="s">
        <v>33</v>
      </c>
      <c r="C5" s="73" t="s">
        <v>34</v>
      </c>
      <c r="D5" s="73" t="s">
        <v>35</v>
      </c>
      <c r="E5" s="73" t="s">
        <v>36</v>
      </c>
    </row>
    <row r="6" spans="1:12" ht="36.75" customHeight="1">
      <c r="A6" s="59" t="s">
        <v>17</v>
      </c>
      <c r="B6" s="59" t="s">
        <v>251</v>
      </c>
      <c r="C6" s="59" t="s">
        <v>130</v>
      </c>
      <c r="D6" s="59" t="s">
        <v>37</v>
      </c>
      <c r="E6" s="59"/>
    </row>
    <row r="7" spans="1:12" ht="36.75" customHeight="1">
      <c r="A7" s="74" t="s">
        <v>172</v>
      </c>
      <c r="B7" s="59" t="s">
        <v>252</v>
      </c>
      <c r="C7" s="59" t="s">
        <v>131</v>
      </c>
      <c r="D7" s="59" t="s">
        <v>253</v>
      </c>
      <c r="E7" s="73"/>
    </row>
    <row r="8" spans="1:12" ht="36.75" customHeight="1">
      <c r="A8" s="74" t="s">
        <v>173</v>
      </c>
      <c r="B8" s="59" t="s">
        <v>254</v>
      </c>
      <c r="C8" s="59" t="s">
        <v>131</v>
      </c>
      <c r="D8" s="59" t="s">
        <v>38</v>
      </c>
      <c r="E8" s="73"/>
    </row>
    <row r="9" spans="1:12" ht="36.75" hidden="1" customHeight="1">
      <c r="A9" s="74" t="s">
        <v>46</v>
      </c>
      <c r="B9" s="59"/>
      <c r="C9" s="59"/>
      <c r="D9" s="59"/>
      <c r="E9" s="73"/>
    </row>
    <row r="10" spans="1:12" ht="36.75" hidden="1" customHeight="1">
      <c r="A10" s="74" t="s">
        <v>48</v>
      </c>
      <c r="B10" s="59"/>
      <c r="C10" s="59"/>
      <c r="D10" s="59"/>
      <c r="E10" s="73"/>
    </row>
    <row r="11" spans="1:12" s="93" customFormat="1" ht="36.75" customHeight="1">
      <c r="A11" s="74" t="s">
        <v>55</v>
      </c>
      <c r="B11" s="59" t="s">
        <v>327</v>
      </c>
      <c r="C11" s="59" t="s">
        <v>130</v>
      </c>
      <c r="D11" s="59" t="s">
        <v>37</v>
      </c>
      <c r="E11" s="73"/>
    </row>
    <row r="12" spans="1:12" s="93" customFormat="1" ht="36.75" customHeight="1">
      <c r="A12" s="74" t="s">
        <v>328</v>
      </c>
      <c r="B12" s="59" t="s">
        <v>255</v>
      </c>
      <c r="C12" s="59" t="s">
        <v>256</v>
      </c>
      <c r="D12" s="59" t="s">
        <v>37</v>
      </c>
      <c r="E12" s="73"/>
    </row>
    <row r="13" spans="1:12" ht="36.75" customHeight="1">
      <c r="A13" s="74" t="s">
        <v>10</v>
      </c>
      <c r="B13" s="59" t="s">
        <v>47</v>
      </c>
      <c r="C13" s="59" t="s">
        <v>130</v>
      </c>
      <c r="D13" s="59" t="s">
        <v>38</v>
      </c>
      <c r="E13" s="73"/>
    </row>
    <row r="14" spans="1:12" s="105" customFormat="1" ht="36.75" customHeight="1">
      <c r="A14" s="74" t="s">
        <v>171</v>
      </c>
      <c r="B14" s="59" t="s">
        <v>257</v>
      </c>
      <c r="C14" s="59" t="s">
        <v>256</v>
      </c>
      <c r="D14" s="59" t="s">
        <v>37</v>
      </c>
      <c r="E14" s="104"/>
    </row>
    <row r="15" spans="1:12" ht="36.75" customHeight="1">
      <c r="A15" s="74" t="s">
        <v>39</v>
      </c>
      <c r="B15" s="59" t="s">
        <v>132</v>
      </c>
      <c r="C15" s="59"/>
      <c r="D15" s="59"/>
      <c r="E15" s="73"/>
    </row>
    <row r="18" spans="1:12">
      <c r="A18" s="1"/>
      <c r="B18" s="2"/>
      <c r="C18" s="1"/>
      <c r="D18" s="1"/>
      <c r="E18" s="1"/>
    </row>
    <row r="19" spans="1:12">
      <c r="A19" s="1" t="s">
        <v>42</v>
      </c>
      <c r="B19" s="2"/>
      <c r="C19" s="7" t="s">
        <v>247</v>
      </c>
      <c r="D19" s="7"/>
      <c r="E19" s="1"/>
    </row>
    <row r="20" spans="1:12" ht="17.45" customHeight="1">
      <c r="A20" s="1"/>
      <c r="B20" s="2"/>
      <c r="D20" s="1"/>
      <c r="E20" s="1"/>
    </row>
    <row r="21" spans="1:12" ht="84.75" customHeight="1">
      <c r="A21" s="388" t="s">
        <v>324</v>
      </c>
      <c r="B21" s="388"/>
      <c r="C21" s="388"/>
      <c r="D21" s="388"/>
      <c r="E21" s="69"/>
      <c r="F21" s="69"/>
      <c r="G21" s="69"/>
      <c r="H21" s="69"/>
      <c r="I21" s="69"/>
      <c r="J21" s="69"/>
      <c r="K21" s="69"/>
      <c r="L21" s="69"/>
    </row>
    <row r="22" spans="1:12" ht="26.25" customHeight="1">
      <c r="A22" s="386" t="s">
        <v>18</v>
      </c>
      <c r="B22" s="386"/>
      <c r="C22" s="386"/>
      <c r="D22" s="386"/>
      <c r="E22" s="150"/>
      <c r="F22" s="54"/>
      <c r="G22" s="54"/>
      <c r="H22" s="54"/>
      <c r="I22" s="54"/>
      <c r="J22" s="54"/>
    </row>
    <row r="23" spans="1:12" ht="22.15" customHeight="1">
      <c r="A23" s="387" t="s">
        <v>58</v>
      </c>
      <c r="B23" s="387"/>
      <c r="C23" s="387"/>
      <c r="D23" s="387"/>
    </row>
    <row r="24" spans="1:12" ht="33" customHeight="1">
      <c r="A24" s="94" t="s">
        <v>175</v>
      </c>
      <c r="B24" s="106"/>
      <c r="C24" s="106"/>
      <c r="D24" s="189" t="s">
        <v>269</v>
      </c>
      <c r="E24" s="71"/>
    </row>
    <row r="25" spans="1:12" ht="30" customHeight="1">
      <c r="A25" s="58" t="s">
        <v>32</v>
      </c>
      <c r="B25" s="73" t="s">
        <v>33</v>
      </c>
      <c r="C25" s="73" t="s">
        <v>34</v>
      </c>
      <c r="D25" s="73" t="s">
        <v>35</v>
      </c>
    </row>
    <row r="26" spans="1:12" ht="36.75" customHeight="1">
      <c r="A26" s="59" t="s">
        <v>17</v>
      </c>
      <c r="B26" s="59" t="s">
        <v>251</v>
      </c>
      <c r="C26" s="59" t="s">
        <v>130</v>
      </c>
      <c r="D26" s="59" t="s">
        <v>37</v>
      </c>
    </row>
    <row r="27" spans="1:12" ht="36.75" customHeight="1">
      <c r="A27" s="74" t="s">
        <v>172</v>
      </c>
      <c r="B27" s="59" t="s">
        <v>252</v>
      </c>
      <c r="C27" s="59" t="s">
        <v>131</v>
      </c>
      <c r="D27" s="59" t="s">
        <v>253</v>
      </c>
    </row>
    <row r="28" spans="1:12" ht="36.75" customHeight="1">
      <c r="A28" s="74" t="s">
        <v>173</v>
      </c>
      <c r="B28" s="59" t="s">
        <v>254</v>
      </c>
      <c r="C28" s="59" t="s">
        <v>131</v>
      </c>
      <c r="D28" s="59" t="s">
        <v>38</v>
      </c>
    </row>
    <row r="29" spans="1:12" ht="36.75" customHeight="1">
      <c r="A29" s="74" t="s">
        <v>55</v>
      </c>
      <c r="B29" s="59" t="s">
        <v>327</v>
      </c>
      <c r="C29" s="59" t="s">
        <v>130</v>
      </c>
      <c r="D29" s="59" t="s">
        <v>37</v>
      </c>
    </row>
    <row r="30" spans="1:12" ht="36.75" customHeight="1">
      <c r="A30" s="74" t="s">
        <v>10</v>
      </c>
      <c r="B30" s="59" t="s">
        <v>47</v>
      </c>
      <c r="C30" s="59" t="s">
        <v>130</v>
      </c>
      <c r="D30" s="59" t="s">
        <v>38</v>
      </c>
    </row>
    <row r="31" spans="1:12" ht="36.75" customHeight="1">
      <c r="A31" s="74" t="s">
        <v>39</v>
      </c>
      <c r="B31" s="59" t="s">
        <v>132</v>
      </c>
      <c r="C31" s="59"/>
      <c r="D31" s="59"/>
    </row>
    <row r="32" spans="1:12" ht="46.5" customHeight="1">
      <c r="A32" s="1"/>
      <c r="B32" s="2"/>
      <c r="C32" s="1"/>
      <c r="D32" s="1"/>
      <c r="E32" s="1"/>
    </row>
    <row r="33" spans="1:5" ht="28.5" customHeight="1">
      <c r="A33" s="1" t="s">
        <v>42</v>
      </c>
      <c r="B33" s="7"/>
      <c r="C33" s="7" t="s">
        <v>247</v>
      </c>
      <c r="D33" s="7"/>
      <c r="E33" s="1"/>
    </row>
    <row r="34" spans="1:5" s="158" customFormat="1" ht="79.5" customHeight="1">
      <c r="A34" s="381" t="s">
        <v>324</v>
      </c>
      <c r="B34" s="382"/>
      <c r="C34" s="382"/>
      <c r="D34" s="382"/>
      <c r="E34" s="382"/>
    </row>
    <row r="35" spans="1:5" s="158" customFormat="1" ht="22.5" customHeight="1">
      <c r="A35" s="383" t="s">
        <v>174</v>
      </c>
      <c r="B35" s="383"/>
      <c r="C35" s="383"/>
      <c r="D35" s="383"/>
      <c r="E35" s="383"/>
    </row>
    <row r="36" spans="1:5" s="158" customFormat="1" ht="14.25">
      <c r="A36" s="159"/>
      <c r="B36" s="159"/>
      <c r="C36" s="159"/>
      <c r="D36" s="159"/>
    </row>
    <row r="37" spans="1:5" s="158" customFormat="1" ht="14.25">
      <c r="A37" s="160" t="s">
        <v>175</v>
      </c>
      <c r="B37" s="161"/>
      <c r="C37" s="161"/>
      <c r="D37" s="189" t="s">
        <v>269</v>
      </c>
      <c r="E37" s="162"/>
    </row>
    <row r="38" spans="1:5" s="158" customFormat="1" ht="14.25">
      <c r="A38" s="163"/>
      <c r="B38" s="163"/>
      <c r="C38" s="163"/>
      <c r="D38" s="163"/>
      <c r="E38" s="164"/>
    </row>
    <row r="39" spans="1:5" s="158" customFormat="1" ht="30" customHeight="1">
      <c r="A39" s="384" t="s">
        <v>176</v>
      </c>
      <c r="B39" s="384"/>
      <c r="C39" s="385">
        <v>3</v>
      </c>
      <c r="D39" s="385"/>
      <c r="E39" s="165"/>
    </row>
    <row r="40" spans="1:5" s="158" customFormat="1" ht="30" customHeight="1">
      <c r="A40" s="166"/>
      <c r="B40" s="166"/>
      <c r="C40" s="166"/>
      <c r="D40" s="166"/>
      <c r="E40" s="165"/>
    </row>
    <row r="41" spans="1:5" s="158" customFormat="1" ht="15">
      <c r="A41" s="167">
        <v>1</v>
      </c>
      <c r="B41" s="168" t="s">
        <v>37</v>
      </c>
      <c r="C41" s="168"/>
      <c r="D41" s="169"/>
      <c r="E41" s="165"/>
    </row>
    <row r="42" spans="1:5" s="158" customFormat="1" ht="15">
      <c r="A42" s="167">
        <v>2</v>
      </c>
      <c r="B42" s="168" t="s">
        <v>253</v>
      </c>
      <c r="C42" s="168"/>
      <c r="D42" s="169"/>
      <c r="E42" s="165"/>
    </row>
    <row r="43" spans="1:5" s="158" customFormat="1" ht="15">
      <c r="A43" s="167">
        <v>3</v>
      </c>
      <c r="B43" s="168" t="s">
        <v>38</v>
      </c>
      <c r="C43" s="168"/>
      <c r="D43" s="169"/>
      <c r="E43" s="165"/>
    </row>
    <row r="44" spans="1:5" s="158" customFormat="1" ht="15">
      <c r="A44" s="167"/>
      <c r="B44" s="168"/>
      <c r="C44" s="168"/>
      <c r="D44" s="169"/>
      <c r="E44" s="165"/>
    </row>
    <row r="45" spans="1:5" s="158" customFormat="1" ht="15">
      <c r="A45" s="167"/>
      <c r="B45" s="168"/>
      <c r="C45" s="168"/>
      <c r="D45" s="169"/>
      <c r="E45" s="165"/>
    </row>
    <row r="46" spans="1:5" s="158" customFormat="1" ht="15">
      <c r="A46" s="167"/>
      <c r="B46" s="168"/>
      <c r="C46" s="168"/>
      <c r="D46" s="169"/>
      <c r="E46" s="170"/>
    </row>
    <row r="47" spans="1:5" s="158" customFormat="1" ht="15">
      <c r="A47" s="167"/>
      <c r="B47" s="168"/>
      <c r="C47" s="168"/>
      <c r="D47" s="169"/>
      <c r="E47" s="170"/>
    </row>
    <row r="48" spans="1:5" s="158" customFormat="1" ht="14.25">
      <c r="A48" s="171"/>
      <c r="C48" s="169"/>
      <c r="D48" s="169"/>
      <c r="E48" s="172"/>
    </row>
    <row r="49" spans="1:4" s="158" customFormat="1" ht="14.25">
      <c r="A49" s="159"/>
      <c r="B49" s="159"/>
      <c r="C49" s="159"/>
      <c r="D49" s="159"/>
    </row>
    <row r="50" spans="1:4" s="158" customFormat="1" ht="14.25">
      <c r="A50" s="159" t="s">
        <v>17</v>
      </c>
      <c r="B50" s="159"/>
      <c r="C50" s="7" t="s">
        <v>247</v>
      </c>
      <c r="D50" s="173"/>
    </row>
    <row r="51" spans="1:4" s="174" customFormat="1"/>
    <row r="52" spans="1:4" s="174" customFormat="1"/>
  </sheetData>
  <mergeCells count="9">
    <mergeCell ref="A34:E34"/>
    <mergeCell ref="A35:E35"/>
    <mergeCell ref="A39:B39"/>
    <mergeCell ref="C39:D39"/>
    <mergeCell ref="A1:E1"/>
    <mergeCell ref="A2:E2"/>
    <mergeCell ref="A23:D23"/>
    <mergeCell ref="A21:D21"/>
    <mergeCell ref="A22:D22"/>
  </mergeCells>
  <phoneticPr fontId="0" type="noConversion"/>
  <pageMargins left="0.61" right="0.47" top="0.35433070866141736" bottom="0.74803149606299213" header="0.31496062992125984" footer="0.31496062992125984"/>
  <pageSetup paperSize="9" scale="90" orientation="portrait" r:id="rId1"/>
  <rowBreaks count="2" manualBreakCount="2">
    <brk id="20" max="16383" man="1"/>
    <brk id="33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view="pageBreakPreview" topLeftCell="A2" zoomScale="75" zoomScaleNormal="100" zoomScaleSheetLayoutView="75" workbookViewId="0">
      <selection activeCell="T18" sqref="T18"/>
    </sheetView>
  </sheetViews>
  <sheetFormatPr defaultRowHeight="12.75"/>
  <cols>
    <col min="1" max="1" width="5.140625" style="241" customWidth="1"/>
    <col min="2" max="2" width="3.5703125" style="241" hidden="1" customWidth="1"/>
    <col min="3" max="3" width="21.140625" style="242" customWidth="1"/>
    <col min="4" max="4" width="8.140625" style="242" hidden="1" customWidth="1"/>
    <col min="5" max="5" width="5.85546875" style="242" customWidth="1"/>
    <col min="6" max="6" width="35.140625" style="242" customWidth="1"/>
    <col min="7" max="7" width="9.42578125" style="242" hidden="1" customWidth="1"/>
    <col min="8" max="8" width="16.140625" style="246" hidden="1" customWidth="1"/>
    <col min="9" max="9" width="14.7109375" style="246" hidden="1" customWidth="1"/>
    <col min="10" max="10" width="24.5703125" style="271" customWidth="1"/>
    <col min="11" max="15" width="12.140625" style="271" customWidth="1"/>
    <col min="16" max="16" width="7.5703125" style="242" hidden="1" customWidth="1"/>
    <col min="17" max="256" width="9.140625" style="242"/>
    <col min="257" max="257" width="5.140625" style="242" customWidth="1"/>
    <col min="258" max="258" width="0" style="242" hidden="1" customWidth="1"/>
    <col min="259" max="259" width="21.140625" style="242" customWidth="1"/>
    <col min="260" max="260" width="0" style="242" hidden="1" customWidth="1"/>
    <col min="261" max="261" width="5.85546875" style="242" customWidth="1"/>
    <col min="262" max="262" width="35.140625" style="242" customWidth="1"/>
    <col min="263" max="265" width="0" style="242" hidden="1" customWidth="1"/>
    <col min="266" max="266" width="24.5703125" style="242" customWidth="1"/>
    <col min="267" max="271" width="12.140625" style="242" customWidth="1"/>
    <col min="272" max="272" width="0" style="242" hidden="1" customWidth="1"/>
    <col min="273" max="512" width="9.140625" style="242"/>
    <col min="513" max="513" width="5.140625" style="242" customWidth="1"/>
    <col min="514" max="514" width="0" style="242" hidden="1" customWidth="1"/>
    <col min="515" max="515" width="21.140625" style="242" customWidth="1"/>
    <col min="516" max="516" width="0" style="242" hidden="1" customWidth="1"/>
    <col min="517" max="517" width="5.85546875" style="242" customWidth="1"/>
    <col min="518" max="518" width="35.140625" style="242" customWidth="1"/>
    <col min="519" max="521" width="0" style="242" hidden="1" customWidth="1"/>
    <col min="522" max="522" width="24.5703125" style="242" customWidth="1"/>
    <col min="523" max="527" width="12.140625" style="242" customWidth="1"/>
    <col min="528" max="528" width="0" style="242" hidden="1" customWidth="1"/>
    <col min="529" max="768" width="9.140625" style="242"/>
    <col min="769" max="769" width="5.140625" style="242" customWidth="1"/>
    <col min="770" max="770" width="0" style="242" hidden="1" customWidth="1"/>
    <col min="771" max="771" width="21.140625" style="242" customWidth="1"/>
    <col min="772" max="772" width="0" style="242" hidden="1" customWidth="1"/>
    <col min="773" max="773" width="5.85546875" style="242" customWidth="1"/>
    <col min="774" max="774" width="35.140625" style="242" customWidth="1"/>
    <col min="775" max="777" width="0" style="242" hidden="1" customWidth="1"/>
    <col min="778" max="778" width="24.5703125" style="242" customWidth="1"/>
    <col min="779" max="783" width="12.140625" style="242" customWidth="1"/>
    <col min="784" max="784" width="0" style="242" hidden="1" customWidth="1"/>
    <col min="785" max="1024" width="9.140625" style="242"/>
    <col min="1025" max="1025" width="5.140625" style="242" customWidth="1"/>
    <col min="1026" max="1026" width="0" style="242" hidden="1" customWidth="1"/>
    <col min="1027" max="1027" width="21.140625" style="242" customWidth="1"/>
    <col min="1028" max="1028" width="0" style="242" hidden="1" customWidth="1"/>
    <col min="1029" max="1029" width="5.85546875" style="242" customWidth="1"/>
    <col min="1030" max="1030" width="35.140625" style="242" customWidth="1"/>
    <col min="1031" max="1033" width="0" style="242" hidden="1" customWidth="1"/>
    <col min="1034" max="1034" width="24.5703125" style="242" customWidth="1"/>
    <col min="1035" max="1039" width="12.140625" style="242" customWidth="1"/>
    <col min="1040" max="1040" width="0" style="242" hidden="1" customWidth="1"/>
    <col min="1041" max="1280" width="9.140625" style="242"/>
    <col min="1281" max="1281" width="5.140625" style="242" customWidth="1"/>
    <col min="1282" max="1282" width="0" style="242" hidden="1" customWidth="1"/>
    <col min="1283" max="1283" width="21.140625" style="242" customWidth="1"/>
    <col min="1284" max="1284" width="0" style="242" hidden="1" customWidth="1"/>
    <col min="1285" max="1285" width="5.85546875" style="242" customWidth="1"/>
    <col min="1286" max="1286" width="35.140625" style="242" customWidth="1"/>
    <col min="1287" max="1289" width="0" style="242" hidden="1" customWidth="1"/>
    <col min="1290" max="1290" width="24.5703125" style="242" customWidth="1"/>
    <col min="1291" max="1295" width="12.140625" style="242" customWidth="1"/>
    <col min="1296" max="1296" width="0" style="242" hidden="1" customWidth="1"/>
    <col min="1297" max="1536" width="9.140625" style="242"/>
    <col min="1537" max="1537" width="5.140625" style="242" customWidth="1"/>
    <col min="1538" max="1538" width="0" style="242" hidden="1" customWidth="1"/>
    <col min="1539" max="1539" width="21.140625" style="242" customWidth="1"/>
    <col min="1540" max="1540" width="0" style="242" hidden="1" customWidth="1"/>
    <col min="1541" max="1541" width="5.85546875" style="242" customWidth="1"/>
    <col min="1542" max="1542" width="35.140625" style="242" customWidth="1"/>
    <col min="1543" max="1545" width="0" style="242" hidden="1" customWidth="1"/>
    <col min="1546" max="1546" width="24.5703125" style="242" customWidth="1"/>
    <col min="1547" max="1551" width="12.140625" style="242" customWidth="1"/>
    <col min="1552" max="1552" width="0" style="242" hidden="1" customWidth="1"/>
    <col min="1553" max="1792" width="9.140625" style="242"/>
    <col min="1793" max="1793" width="5.140625" style="242" customWidth="1"/>
    <col min="1794" max="1794" width="0" style="242" hidden="1" customWidth="1"/>
    <col min="1795" max="1795" width="21.140625" style="242" customWidth="1"/>
    <col min="1796" max="1796" width="0" style="242" hidden="1" customWidth="1"/>
    <col min="1797" max="1797" width="5.85546875" style="242" customWidth="1"/>
    <col min="1798" max="1798" width="35.140625" style="242" customWidth="1"/>
    <col min="1799" max="1801" width="0" style="242" hidden="1" customWidth="1"/>
    <col min="1802" max="1802" width="24.5703125" style="242" customWidth="1"/>
    <col min="1803" max="1807" width="12.140625" style="242" customWidth="1"/>
    <col min="1808" max="1808" width="0" style="242" hidden="1" customWidth="1"/>
    <col min="1809" max="2048" width="9.140625" style="242"/>
    <col min="2049" max="2049" width="5.140625" style="242" customWidth="1"/>
    <col min="2050" max="2050" width="0" style="242" hidden="1" customWidth="1"/>
    <col min="2051" max="2051" width="21.140625" style="242" customWidth="1"/>
    <col min="2052" max="2052" width="0" style="242" hidden="1" customWidth="1"/>
    <col min="2053" max="2053" width="5.85546875" style="242" customWidth="1"/>
    <col min="2054" max="2054" width="35.140625" style="242" customWidth="1"/>
    <col min="2055" max="2057" width="0" style="242" hidden="1" customWidth="1"/>
    <col min="2058" max="2058" width="24.5703125" style="242" customWidth="1"/>
    <col min="2059" max="2063" width="12.140625" style="242" customWidth="1"/>
    <col min="2064" max="2064" width="0" style="242" hidden="1" customWidth="1"/>
    <col min="2065" max="2304" width="9.140625" style="242"/>
    <col min="2305" max="2305" width="5.140625" style="242" customWidth="1"/>
    <col min="2306" max="2306" width="0" style="242" hidden="1" customWidth="1"/>
    <col min="2307" max="2307" width="21.140625" style="242" customWidth="1"/>
    <col min="2308" max="2308" width="0" style="242" hidden="1" customWidth="1"/>
    <col min="2309" max="2309" width="5.85546875" style="242" customWidth="1"/>
    <col min="2310" max="2310" width="35.140625" style="242" customWidth="1"/>
    <col min="2311" max="2313" width="0" style="242" hidden="1" customWidth="1"/>
    <col min="2314" max="2314" width="24.5703125" style="242" customWidth="1"/>
    <col min="2315" max="2319" width="12.140625" style="242" customWidth="1"/>
    <col min="2320" max="2320" width="0" style="242" hidden="1" customWidth="1"/>
    <col min="2321" max="2560" width="9.140625" style="242"/>
    <col min="2561" max="2561" width="5.140625" style="242" customWidth="1"/>
    <col min="2562" max="2562" width="0" style="242" hidden="1" customWidth="1"/>
    <col min="2563" max="2563" width="21.140625" style="242" customWidth="1"/>
    <col min="2564" max="2564" width="0" style="242" hidden="1" customWidth="1"/>
    <col min="2565" max="2565" width="5.85546875" style="242" customWidth="1"/>
    <col min="2566" max="2566" width="35.140625" style="242" customWidth="1"/>
    <col min="2567" max="2569" width="0" style="242" hidden="1" customWidth="1"/>
    <col min="2570" max="2570" width="24.5703125" style="242" customWidth="1"/>
    <col min="2571" max="2575" width="12.140625" style="242" customWidth="1"/>
    <col min="2576" max="2576" width="0" style="242" hidden="1" customWidth="1"/>
    <col min="2577" max="2816" width="9.140625" style="242"/>
    <col min="2817" max="2817" width="5.140625" style="242" customWidth="1"/>
    <col min="2818" max="2818" width="0" style="242" hidden="1" customWidth="1"/>
    <col min="2819" max="2819" width="21.140625" style="242" customWidth="1"/>
    <col min="2820" max="2820" width="0" style="242" hidden="1" customWidth="1"/>
    <col min="2821" max="2821" width="5.85546875" style="242" customWidth="1"/>
    <col min="2822" max="2822" width="35.140625" style="242" customWidth="1"/>
    <col min="2823" max="2825" width="0" style="242" hidden="1" customWidth="1"/>
    <col min="2826" max="2826" width="24.5703125" style="242" customWidth="1"/>
    <col min="2827" max="2831" width="12.140625" style="242" customWidth="1"/>
    <col min="2832" max="2832" width="0" style="242" hidden="1" customWidth="1"/>
    <col min="2833" max="3072" width="9.140625" style="242"/>
    <col min="3073" max="3073" width="5.140625" style="242" customWidth="1"/>
    <col min="3074" max="3074" width="0" style="242" hidden="1" customWidth="1"/>
    <col min="3075" max="3075" width="21.140625" style="242" customWidth="1"/>
    <col min="3076" max="3076" width="0" style="242" hidden="1" customWidth="1"/>
    <col min="3077" max="3077" width="5.85546875" style="242" customWidth="1"/>
    <col min="3078" max="3078" width="35.140625" style="242" customWidth="1"/>
    <col min="3079" max="3081" width="0" style="242" hidden="1" customWidth="1"/>
    <col min="3082" max="3082" width="24.5703125" style="242" customWidth="1"/>
    <col min="3083" max="3087" width="12.140625" style="242" customWidth="1"/>
    <col min="3088" max="3088" width="0" style="242" hidden="1" customWidth="1"/>
    <col min="3089" max="3328" width="9.140625" style="242"/>
    <col min="3329" max="3329" width="5.140625" style="242" customWidth="1"/>
    <col min="3330" max="3330" width="0" style="242" hidden="1" customWidth="1"/>
    <col min="3331" max="3331" width="21.140625" style="242" customWidth="1"/>
    <col min="3332" max="3332" width="0" style="242" hidden="1" customWidth="1"/>
    <col min="3333" max="3333" width="5.85546875" style="242" customWidth="1"/>
    <col min="3334" max="3334" width="35.140625" style="242" customWidth="1"/>
    <col min="3335" max="3337" width="0" style="242" hidden="1" customWidth="1"/>
    <col min="3338" max="3338" width="24.5703125" style="242" customWidth="1"/>
    <col min="3339" max="3343" width="12.140625" style="242" customWidth="1"/>
    <col min="3344" max="3344" width="0" style="242" hidden="1" customWidth="1"/>
    <col min="3345" max="3584" width="9.140625" style="242"/>
    <col min="3585" max="3585" width="5.140625" style="242" customWidth="1"/>
    <col min="3586" max="3586" width="0" style="242" hidden="1" customWidth="1"/>
    <col min="3587" max="3587" width="21.140625" style="242" customWidth="1"/>
    <col min="3588" max="3588" width="0" style="242" hidden="1" customWidth="1"/>
    <col min="3589" max="3589" width="5.85546875" style="242" customWidth="1"/>
    <col min="3590" max="3590" width="35.140625" style="242" customWidth="1"/>
    <col min="3591" max="3593" width="0" style="242" hidden="1" customWidth="1"/>
    <col min="3594" max="3594" width="24.5703125" style="242" customWidth="1"/>
    <col min="3595" max="3599" width="12.140625" style="242" customWidth="1"/>
    <col min="3600" max="3600" width="0" style="242" hidden="1" customWidth="1"/>
    <col min="3601" max="3840" width="9.140625" style="242"/>
    <col min="3841" max="3841" width="5.140625" style="242" customWidth="1"/>
    <col min="3842" max="3842" width="0" style="242" hidden="1" customWidth="1"/>
    <col min="3843" max="3843" width="21.140625" style="242" customWidth="1"/>
    <col min="3844" max="3844" width="0" style="242" hidden="1" customWidth="1"/>
    <col min="3845" max="3845" width="5.85546875" style="242" customWidth="1"/>
    <col min="3846" max="3846" width="35.140625" style="242" customWidth="1"/>
    <col min="3847" max="3849" width="0" style="242" hidden="1" customWidth="1"/>
    <col min="3850" max="3850" width="24.5703125" style="242" customWidth="1"/>
    <col min="3851" max="3855" width="12.140625" style="242" customWidth="1"/>
    <col min="3856" max="3856" width="0" style="242" hidden="1" customWidth="1"/>
    <col min="3857" max="4096" width="9.140625" style="242"/>
    <col min="4097" max="4097" width="5.140625" style="242" customWidth="1"/>
    <col min="4098" max="4098" width="0" style="242" hidden="1" customWidth="1"/>
    <col min="4099" max="4099" width="21.140625" style="242" customWidth="1"/>
    <col min="4100" max="4100" width="0" style="242" hidden="1" customWidth="1"/>
    <col min="4101" max="4101" width="5.85546875" style="242" customWidth="1"/>
    <col min="4102" max="4102" width="35.140625" style="242" customWidth="1"/>
    <col min="4103" max="4105" width="0" style="242" hidden="1" customWidth="1"/>
    <col min="4106" max="4106" width="24.5703125" style="242" customWidth="1"/>
    <col min="4107" max="4111" width="12.140625" style="242" customWidth="1"/>
    <col min="4112" max="4112" width="0" style="242" hidden="1" customWidth="1"/>
    <col min="4113" max="4352" width="9.140625" style="242"/>
    <col min="4353" max="4353" width="5.140625" style="242" customWidth="1"/>
    <col min="4354" max="4354" width="0" style="242" hidden="1" customWidth="1"/>
    <col min="4355" max="4355" width="21.140625" style="242" customWidth="1"/>
    <col min="4356" max="4356" width="0" style="242" hidden="1" customWidth="1"/>
    <col min="4357" max="4357" width="5.85546875" style="242" customWidth="1"/>
    <col min="4358" max="4358" width="35.140625" style="242" customWidth="1"/>
    <col min="4359" max="4361" width="0" style="242" hidden="1" customWidth="1"/>
    <col min="4362" max="4362" width="24.5703125" style="242" customWidth="1"/>
    <col min="4363" max="4367" width="12.140625" style="242" customWidth="1"/>
    <col min="4368" max="4368" width="0" style="242" hidden="1" customWidth="1"/>
    <col min="4369" max="4608" width="9.140625" style="242"/>
    <col min="4609" max="4609" width="5.140625" style="242" customWidth="1"/>
    <col min="4610" max="4610" width="0" style="242" hidden="1" customWidth="1"/>
    <col min="4611" max="4611" width="21.140625" style="242" customWidth="1"/>
    <col min="4612" max="4612" width="0" style="242" hidden="1" customWidth="1"/>
    <col min="4613" max="4613" width="5.85546875" style="242" customWidth="1"/>
    <col min="4614" max="4614" width="35.140625" style="242" customWidth="1"/>
    <col min="4615" max="4617" width="0" style="242" hidden="1" customWidth="1"/>
    <col min="4618" max="4618" width="24.5703125" style="242" customWidth="1"/>
    <col min="4619" max="4623" width="12.140625" style="242" customWidth="1"/>
    <col min="4624" max="4624" width="0" style="242" hidden="1" customWidth="1"/>
    <col min="4625" max="4864" width="9.140625" style="242"/>
    <col min="4865" max="4865" width="5.140625" style="242" customWidth="1"/>
    <col min="4866" max="4866" width="0" style="242" hidden="1" customWidth="1"/>
    <col min="4867" max="4867" width="21.140625" style="242" customWidth="1"/>
    <col min="4868" max="4868" width="0" style="242" hidden="1" customWidth="1"/>
    <col min="4869" max="4869" width="5.85546875" style="242" customWidth="1"/>
    <col min="4870" max="4870" width="35.140625" style="242" customWidth="1"/>
    <col min="4871" max="4873" width="0" style="242" hidden="1" customWidth="1"/>
    <col min="4874" max="4874" width="24.5703125" style="242" customWidth="1"/>
    <col min="4875" max="4879" width="12.140625" style="242" customWidth="1"/>
    <col min="4880" max="4880" width="0" style="242" hidden="1" customWidth="1"/>
    <col min="4881" max="5120" width="9.140625" style="242"/>
    <col min="5121" max="5121" width="5.140625" style="242" customWidth="1"/>
    <col min="5122" max="5122" width="0" style="242" hidden="1" customWidth="1"/>
    <col min="5123" max="5123" width="21.140625" style="242" customWidth="1"/>
    <col min="5124" max="5124" width="0" style="242" hidden="1" customWidth="1"/>
    <col min="5125" max="5125" width="5.85546875" style="242" customWidth="1"/>
    <col min="5126" max="5126" width="35.140625" style="242" customWidth="1"/>
    <col min="5127" max="5129" width="0" style="242" hidden="1" customWidth="1"/>
    <col min="5130" max="5130" width="24.5703125" style="242" customWidth="1"/>
    <col min="5131" max="5135" width="12.140625" style="242" customWidth="1"/>
    <col min="5136" max="5136" width="0" style="242" hidden="1" customWidth="1"/>
    <col min="5137" max="5376" width="9.140625" style="242"/>
    <col min="5377" max="5377" width="5.140625" style="242" customWidth="1"/>
    <col min="5378" max="5378" width="0" style="242" hidden="1" customWidth="1"/>
    <col min="5379" max="5379" width="21.140625" style="242" customWidth="1"/>
    <col min="5380" max="5380" width="0" style="242" hidden="1" customWidth="1"/>
    <col min="5381" max="5381" width="5.85546875" style="242" customWidth="1"/>
    <col min="5382" max="5382" width="35.140625" style="242" customWidth="1"/>
    <col min="5383" max="5385" width="0" style="242" hidden="1" customWidth="1"/>
    <col min="5386" max="5386" width="24.5703125" style="242" customWidth="1"/>
    <col min="5387" max="5391" width="12.140625" style="242" customWidth="1"/>
    <col min="5392" max="5392" width="0" style="242" hidden="1" customWidth="1"/>
    <col min="5393" max="5632" width="9.140625" style="242"/>
    <col min="5633" max="5633" width="5.140625" style="242" customWidth="1"/>
    <col min="5634" max="5634" width="0" style="242" hidden="1" customWidth="1"/>
    <col min="5635" max="5635" width="21.140625" style="242" customWidth="1"/>
    <col min="5636" max="5636" width="0" style="242" hidden="1" customWidth="1"/>
    <col min="5637" max="5637" width="5.85546875" style="242" customWidth="1"/>
    <col min="5638" max="5638" width="35.140625" style="242" customWidth="1"/>
    <col min="5639" max="5641" width="0" style="242" hidden="1" customWidth="1"/>
    <col min="5642" max="5642" width="24.5703125" style="242" customWidth="1"/>
    <col min="5643" max="5647" width="12.140625" style="242" customWidth="1"/>
    <col min="5648" max="5648" width="0" style="242" hidden="1" customWidth="1"/>
    <col min="5649" max="5888" width="9.140625" style="242"/>
    <col min="5889" max="5889" width="5.140625" style="242" customWidth="1"/>
    <col min="5890" max="5890" width="0" style="242" hidden="1" customWidth="1"/>
    <col min="5891" max="5891" width="21.140625" style="242" customWidth="1"/>
    <col min="5892" max="5892" width="0" style="242" hidden="1" customWidth="1"/>
    <col min="5893" max="5893" width="5.85546875" style="242" customWidth="1"/>
    <col min="5894" max="5894" width="35.140625" style="242" customWidth="1"/>
    <col min="5895" max="5897" width="0" style="242" hidden="1" customWidth="1"/>
    <col min="5898" max="5898" width="24.5703125" style="242" customWidth="1"/>
    <col min="5899" max="5903" width="12.140625" style="242" customWidth="1"/>
    <col min="5904" max="5904" width="0" style="242" hidden="1" customWidth="1"/>
    <col min="5905" max="6144" width="9.140625" style="242"/>
    <col min="6145" max="6145" width="5.140625" style="242" customWidth="1"/>
    <col min="6146" max="6146" width="0" style="242" hidden="1" customWidth="1"/>
    <col min="6147" max="6147" width="21.140625" style="242" customWidth="1"/>
    <col min="6148" max="6148" width="0" style="242" hidden="1" customWidth="1"/>
    <col min="6149" max="6149" width="5.85546875" style="242" customWidth="1"/>
    <col min="6150" max="6150" width="35.140625" style="242" customWidth="1"/>
    <col min="6151" max="6153" width="0" style="242" hidden="1" customWidth="1"/>
    <col min="6154" max="6154" width="24.5703125" style="242" customWidth="1"/>
    <col min="6155" max="6159" width="12.140625" style="242" customWidth="1"/>
    <col min="6160" max="6160" width="0" style="242" hidden="1" customWidth="1"/>
    <col min="6161" max="6400" width="9.140625" style="242"/>
    <col min="6401" max="6401" width="5.140625" style="242" customWidth="1"/>
    <col min="6402" max="6402" width="0" style="242" hidden="1" customWidth="1"/>
    <col min="6403" max="6403" width="21.140625" style="242" customWidth="1"/>
    <col min="6404" max="6404" width="0" style="242" hidden="1" customWidth="1"/>
    <col min="6405" max="6405" width="5.85546875" style="242" customWidth="1"/>
    <col min="6406" max="6406" width="35.140625" style="242" customWidth="1"/>
    <col min="6407" max="6409" width="0" style="242" hidden="1" customWidth="1"/>
    <col min="6410" max="6410" width="24.5703125" style="242" customWidth="1"/>
    <col min="6411" max="6415" width="12.140625" style="242" customWidth="1"/>
    <col min="6416" max="6416" width="0" style="242" hidden="1" customWidth="1"/>
    <col min="6417" max="6656" width="9.140625" style="242"/>
    <col min="6657" max="6657" width="5.140625" style="242" customWidth="1"/>
    <col min="6658" max="6658" width="0" style="242" hidden="1" customWidth="1"/>
    <col min="6659" max="6659" width="21.140625" style="242" customWidth="1"/>
    <col min="6660" max="6660" width="0" style="242" hidden="1" customWidth="1"/>
    <col min="6661" max="6661" width="5.85546875" style="242" customWidth="1"/>
    <col min="6662" max="6662" width="35.140625" style="242" customWidth="1"/>
    <col min="6663" max="6665" width="0" style="242" hidden="1" customWidth="1"/>
    <col min="6666" max="6666" width="24.5703125" style="242" customWidth="1"/>
    <col min="6667" max="6671" width="12.140625" style="242" customWidth="1"/>
    <col min="6672" max="6672" width="0" style="242" hidden="1" customWidth="1"/>
    <col min="6673" max="6912" width="9.140625" style="242"/>
    <col min="6913" max="6913" width="5.140625" style="242" customWidth="1"/>
    <col min="6914" max="6914" width="0" style="242" hidden="1" customWidth="1"/>
    <col min="6915" max="6915" width="21.140625" style="242" customWidth="1"/>
    <col min="6916" max="6916" width="0" style="242" hidden="1" customWidth="1"/>
    <col min="6917" max="6917" width="5.85546875" style="242" customWidth="1"/>
    <col min="6918" max="6918" width="35.140625" style="242" customWidth="1"/>
    <col min="6919" max="6921" width="0" style="242" hidden="1" customWidth="1"/>
    <col min="6922" max="6922" width="24.5703125" style="242" customWidth="1"/>
    <col min="6923" max="6927" width="12.140625" style="242" customWidth="1"/>
    <col min="6928" max="6928" width="0" style="242" hidden="1" customWidth="1"/>
    <col min="6929" max="7168" width="9.140625" style="242"/>
    <col min="7169" max="7169" width="5.140625" style="242" customWidth="1"/>
    <col min="7170" max="7170" width="0" style="242" hidden="1" customWidth="1"/>
    <col min="7171" max="7171" width="21.140625" style="242" customWidth="1"/>
    <col min="7172" max="7172" width="0" style="242" hidden="1" customWidth="1"/>
    <col min="7173" max="7173" width="5.85546875" style="242" customWidth="1"/>
    <col min="7174" max="7174" width="35.140625" style="242" customWidth="1"/>
    <col min="7175" max="7177" width="0" style="242" hidden="1" customWidth="1"/>
    <col min="7178" max="7178" width="24.5703125" style="242" customWidth="1"/>
    <col min="7179" max="7183" width="12.140625" style="242" customWidth="1"/>
    <col min="7184" max="7184" width="0" style="242" hidden="1" customWidth="1"/>
    <col min="7185" max="7424" width="9.140625" style="242"/>
    <col min="7425" max="7425" width="5.140625" style="242" customWidth="1"/>
    <col min="7426" max="7426" width="0" style="242" hidden="1" customWidth="1"/>
    <col min="7427" max="7427" width="21.140625" style="242" customWidth="1"/>
    <col min="7428" max="7428" width="0" style="242" hidden="1" customWidth="1"/>
    <col min="7429" max="7429" width="5.85546875" style="242" customWidth="1"/>
    <col min="7430" max="7430" width="35.140625" style="242" customWidth="1"/>
    <col min="7431" max="7433" width="0" style="242" hidden="1" customWidth="1"/>
    <col min="7434" max="7434" width="24.5703125" style="242" customWidth="1"/>
    <col min="7435" max="7439" width="12.140625" style="242" customWidth="1"/>
    <col min="7440" max="7440" width="0" style="242" hidden="1" customWidth="1"/>
    <col min="7441" max="7680" width="9.140625" style="242"/>
    <col min="7681" max="7681" width="5.140625" style="242" customWidth="1"/>
    <col min="7682" max="7682" width="0" style="242" hidden="1" customWidth="1"/>
    <col min="7683" max="7683" width="21.140625" style="242" customWidth="1"/>
    <col min="7684" max="7684" width="0" style="242" hidden="1" customWidth="1"/>
    <col min="7685" max="7685" width="5.85546875" style="242" customWidth="1"/>
    <col min="7686" max="7686" width="35.140625" style="242" customWidth="1"/>
    <col min="7687" max="7689" width="0" style="242" hidden="1" customWidth="1"/>
    <col min="7690" max="7690" width="24.5703125" style="242" customWidth="1"/>
    <col min="7691" max="7695" width="12.140625" style="242" customWidth="1"/>
    <col min="7696" max="7696" width="0" style="242" hidden="1" customWidth="1"/>
    <col min="7697" max="7936" width="9.140625" style="242"/>
    <col min="7937" max="7937" width="5.140625" style="242" customWidth="1"/>
    <col min="7938" max="7938" width="0" style="242" hidden="1" customWidth="1"/>
    <col min="7939" max="7939" width="21.140625" style="242" customWidth="1"/>
    <col min="7940" max="7940" width="0" style="242" hidden="1" customWidth="1"/>
    <col min="7941" max="7941" width="5.85546875" style="242" customWidth="1"/>
    <col min="7942" max="7942" width="35.140625" style="242" customWidth="1"/>
    <col min="7943" max="7945" width="0" style="242" hidden="1" customWidth="1"/>
    <col min="7946" max="7946" width="24.5703125" style="242" customWidth="1"/>
    <col min="7947" max="7951" width="12.140625" style="242" customWidth="1"/>
    <col min="7952" max="7952" width="0" style="242" hidden="1" customWidth="1"/>
    <col min="7953" max="8192" width="9.140625" style="242"/>
    <col min="8193" max="8193" width="5.140625" style="242" customWidth="1"/>
    <col min="8194" max="8194" width="0" style="242" hidden="1" customWidth="1"/>
    <col min="8195" max="8195" width="21.140625" style="242" customWidth="1"/>
    <col min="8196" max="8196" width="0" style="242" hidden="1" customWidth="1"/>
    <col min="8197" max="8197" width="5.85546875" style="242" customWidth="1"/>
    <col min="8198" max="8198" width="35.140625" style="242" customWidth="1"/>
    <col min="8199" max="8201" width="0" style="242" hidden="1" customWidth="1"/>
    <col min="8202" max="8202" width="24.5703125" style="242" customWidth="1"/>
    <col min="8203" max="8207" width="12.140625" style="242" customWidth="1"/>
    <col min="8208" max="8208" width="0" style="242" hidden="1" customWidth="1"/>
    <col min="8209" max="8448" width="9.140625" style="242"/>
    <col min="8449" max="8449" width="5.140625" style="242" customWidth="1"/>
    <col min="8450" max="8450" width="0" style="242" hidden="1" customWidth="1"/>
    <col min="8451" max="8451" width="21.140625" style="242" customWidth="1"/>
    <col min="8452" max="8452" width="0" style="242" hidden="1" customWidth="1"/>
    <col min="8453" max="8453" width="5.85546875" style="242" customWidth="1"/>
    <col min="8454" max="8454" width="35.140625" style="242" customWidth="1"/>
    <col min="8455" max="8457" width="0" style="242" hidden="1" customWidth="1"/>
    <col min="8458" max="8458" width="24.5703125" style="242" customWidth="1"/>
    <col min="8459" max="8463" width="12.140625" style="242" customWidth="1"/>
    <col min="8464" max="8464" width="0" style="242" hidden="1" customWidth="1"/>
    <col min="8465" max="8704" width="9.140625" style="242"/>
    <col min="8705" max="8705" width="5.140625" style="242" customWidth="1"/>
    <col min="8706" max="8706" width="0" style="242" hidden="1" customWidth="1"/>
    <col min="8707" max="8707" width="21.140625" style="242" customWidth="1"/>
    <col min="8708" max="8708" width="0" style="242" hidden="1" customWidth="1"/>
    <col min="8709" max="8709" width="5.85546875" style="242" customWidth="1"/>
    <col min="8710" max="8710" width="35.140625" style="242" customWidth="1"/>
    <col min="8711" max="8713" width="0" style="242" hidden="1" customWidth="1"/>
    <col min="8714" max="8714" width="24.5703125" style="242" customWidth="1"/>
    <col min="8715" max="8719" width="12.140625" style="242" customWidth="1"/>
    <col min="8720" max="8720" width="0" style="242" hidden="1" customWidth="1"/>
    <col min="8721" max="8960" width="9.140625" style="242"/>
    <col min="8961" max="8961" width="5.140625" style="242" customWidth="1"/>
    <col min="8962" max="8962" width="0" style="242" hidden="1" customWidth="1"/>
    <col min="8963" max="8963" width="21.140625" style="242" customWidth="1"/>
    <col min="8964" max="8964" width="0" style="242" hidden="1" customWidth="1"/>
    <col min="8965" max="8965" width="5.85546875" style="242" customWidth="1"/>
    <col min="8966" max="8966" width="35.140625" style="242" customWidth="1"/>
    <col min="8967" max="8969" width="0" style="242" hidden="1" customWidth="1"/>
    <col min="8970" max="8970" width="24.5703125" style="242" customWidth="1"/>
    <col min="8971" max="8975" width="12.140625" style="242" customWidth="1"/>
    <col min="8976" max="8976" width="0" style="242" hidden="1" customWidth="1"/>
    <col min="8977" max="9216" width="9.140625" style="242"/>
    <col min="9217" max="9217" width="5.140625" style="242" customWidth="1"/>
    <col min="9218" max="9218" width="0" style="242" hidden="1" customWidth="1"/>
    <col min="9219" max="9219" width="21.140625" style="242" customWidth="1"/>
    <col min="9220" max="9220" width="0" style="242" hidden="1" customWidth="1"/>
    <col min="9221" max="9221" width="5.85546875" style="242" customWidth="1"/>
    <col min="9222" max="9222" width="35.140625" style="242" customWidth="1"/>
    <col min="9223" max="9225" width="0" style="242" hidden="1" customWidth="1"/>
    <col min="9226" max="9226" width="24.5703125" style="242" customWidth="1"/>
    <col min="9227" max="9231" width="12.140625" style="242" customWidth="1"/>
    <col min="9232" max="9232" width="0" style="242" hidden="1" customWidth="1"/>
    <col min="9233" max="9472" width="9.140625" style="242"/>
    <col min="9473" max="9473" width="5.140625" style="242" customWidth="1"/>
    <col min="9474" max="9474" width="0" style="242" hidden="1" customWidth="1"/>
    <col min="9475" max="9475" width="21.140625" style="242" customWidth="1"/>
    <col min="9476" max="9476" width="0" style="242" hidden="1" customWidth="1"/>
    <col min="9477" max="9477" width="5.85546875" style="242" customWidth="1"/>
    <col min="9478" max="9478" width="35.140625" style="242" customWidth="1"/>
    <col min="9479" max="9481" width="0" style="242" hidden="1" customWidth="1"/>
    <col min="9482" max="9482" width="24.5703125" style="242" customWidth="1"/>
    <col min="9483" max="9487" width="12.140625" style="242" customWidth="1"/>
    <col min="9488" max="9488" width="0" style="242" hidden="1" customWidth="1"/>
    <col min="9489" max="9728" width="9.140625" style="242"/>
    <col min="9729" max="9729" width="5.140625" style="242" customWidth="1"/>
    <col min="9730" max="9730" width="0" style="242" hidden="1" customWidth="1"/>
    <col min="9731" max="9731" width="21.140625" style="242" customWidth="1"/>
    <col min="9732" max="9732" width="0" style="242" hidden="1" customWidth="1"/>
    <col min="9733" max="9733" width="5.85546875" style="242" customWidth="1"/>
    <col min="9734" max="9734" width="35.140625" style="242" customWidth="1"/>
    <col min="9735" max="9737" width="0" style="242" hidden="1" customWidth="1"/>
    <col min="9738" max="9738" width="24.5703125" style="242" customWidth="1"/>
    <col min="9739" max="9743" width="12.140625" style="242" customWidth="1"/>
    <col min="9744" max="9744" width="0" style="242" hidden="1" customWidth="1"/>
    <col min="9745" max="9984" width="9.140625" style="242"/>
    <col min="9985" max="9985" width="5.140625" style="242" customWidth="1"/>
    <col min="9986" max="9986" width="0" style="242" hidden="1" customWidth="1"/>
    <col min="9987" max="9987" width="21.140625" style="242" customWidth="1"/>
    <col min="9988" max="9988" width="0" style="242" hidden="1" customWidth="1"/>
    <col min="9989" max="9989" width="5.85546875" style="242" customWidth="1"/>
    <col min="9990" max="9990" width="35.140625" style="242" customWidth="1"/>
    <col min="9991" max="9993" width="0" style="242" hidden="1" customWidth="1"/>
    <col min="9994" max="9994" width="24.5703125" style="242" customWidth="1"/>
    <col min="9995" max="9999" width="12.140625" style="242" customWidth="1"/>
    <col min="10000" max="10000" width="0" style="242" hidden="1" customWidth="1"/>
    <col min="10001" max="10240" width="9.140625" style="242"/>
    <col min="10241" max="10241" width="5.140625" style="242" customWidth="1"/>
    <col min="10242" max="10242" width="0" style="242" hidden="1" customWidth="1"/>
    <col min="10243" max="10243" width="21.140625" style="242" customWidth="1"/>
    <col min="10244" max="10244" width="0" style="242" hidden="1" customWidth="1"/>
    <col min="10245" max="10245" width="5.85546875" style="242" customWidth="1"/>
    <col min="10246" max="10246" width="35.140625" style="242" customWidth="1"/>
    <col min="10247" max="10249" width="0" style="242" hidden="1" customWidth="1"/>
    <col min="10250" max="10250" width="24.5703125" style="242" customWidth="1"/>
    <col min="10251" max="10255" width="12.140625" style="242" customWidth="1"/>
    <col min="10256" max="10256" width="0" style="242" hidden="1" customWidth="1"/>
    <col min="10257" max="10496" width="9.140625" style="242"/>
    <col min="10497" max="10497" width="5.140625" style="242" customWidth="1"/>
    <col min="10498" max="10498" width="0" style="242" hidden="1" customWidth="1"/>
    <col min="10499" max="10499" width="21.140625" style="242" customWidth="1"/>
    <col min="10500" max="10500" width="0" style="242" hidden="1" customWidth="1"/>
    <col min="10501" max="10501" width="5.85546875" style="242" customWidth="1"/>
    <col min="10502" max="10502" width="35.140625" style="242" customWidth="1"/>
    <col min="10503" max="10505" width="0" style="242" hidden="1" customWidth="1"/>
    <col min="10506" max="10506" width="24.5703125" style="242" customWidth="1"/>
    <col min="10507" max="10511" width="12.140625" style="242" customWidth="1"/>
    <col min="10512" max="10512" width="0" style="242" hidden="1" customWidth="1"/>
    <col min="10513" max="10752" width="9.140625" style="242"/>
    <col min="10753" max="10753" width="5.140625" style="242" customWidth="1"/>
    <col min="10754" max="10754" width="0" style="242" hidden="1" customWidth="1"/>
    <col min="10755" max="10755" width="21.140625" style="242" customWidth="1"/>
    <col min="10756" max="10756" width="0" style="242" hidden="1" customWidth="1"/>
    <col min="10757" max="10757" width="5.85546875" style="242" customWidth="1"/>
    <col min="10758" max="10758" width="35.140625" style="242" customWidth="1"/>
    <col min="10759" max="10761" width="0" style="242" hidden="1" customWidth="1"/>
    <col min="10762" max="10762" width="24.5703125" style="242" customWidth="1"/>
    <col min="10763" max="10767" width="12.140625" style="242" customWidth="1"/>
    <col min="10768" max="10768" width="0" style="242" hidden="1" customWidth="1"/>
    <col min="10769" max="11008" width="9.140625" style="242"/>
    <col min="11009" max="11009" width="5.140625" style="242" customWidth="1"/>
    <col min="11010" max="11010" width="0" style="242" hidden="1" customWidth="1"/>
    <col min="11011" max="11011" width="21.140625" style="242" customWidth="1"/>
    <col min="11012" max="11012" width="0" style="242" hidden="1" customWidth="1"/>
    <col min="11013" max="11013" width="5.85546875" style="242" customWidth="1"/>
    <col min="11014" max="11014" width="35.140625" style="242" customWidth="1"/>
    <col min="11015" max="11017" width="0" style="242" hidden="1" customWidth="1"/>
    <col min="11018" max="11018" width="24.5703125" style="242" customWidth="1"/>
    <col min="11019" max="11023" width="12.140625" style="242" customWidth="1"/>
    <col min="11024" max="11024" width="0" style="242" hidden="1" customWidth="1"/>
    <col min="11025" max="11264" width="9.140625" style="242"/>
    <col min="11265" max="11265" width="5.140625" style="242" customWidth="1"/>
    <col min="11266" max="11266" width="0" style="242" hidden="1" customWidth="1"/>
    <col min="11267" max="11267" width="21.140625" style="242" customWidth="1"/>
    <col min="11268" max="11268" width="0" style="242" hidden="1" customWidth="1"/>
    <col min="11269" max="11269" width="5.85546875" style="242" customWidth="1"/>
    <col min="11270" max="11270" width="35.140625" style="242" customWidth="1"/>
    <col min="11271" max="11273" width="0" style="242" hidden="1" customWidth="1"/>
    <col min="11274" max="11274" width="24.5703125" style="242" customWidth="1"/>
    <col min="11275" max="11279" width="12.140625" style="242" customWidth="1"/>
    <col min="11280" max="11280" width="0" style="242" hidden="1" customWidth="1"/>
    <col min="11281" max="11520" width="9.140625" style="242"/>
    <col min="11521" max="11521" width="5.140625" style="242" customWidth="1"/>
    <col min="11522" max="11522" width="0" style="242" hidden="1" customWidth="1"/>
    <col min="11523" max="11523" width="21.140625" style="242" customWidth="1"/>
    <col min="11524" max="11524" width="0" style="242" hidden="1" customWidth="1"/>
    <col min="11525" max="11525" width="5.85546875" style="242" customWidth="1"/>
    <col min="11526" max="11526" width="35.140625" style="242" customWidth="1"/>
    <col min="11527" max="11529" width="0" style="242" hidden="1" customWidth="1"/>
    <col min="11530" max="11530" width="24.5703125" style="242" customWidth="1"/>
    <col min="11531" max="11535" width="12.140625" style="242" customWidth="1"/>
    <col min="11536" max="11536" width="0" style="242" hidden="1" customWidth="1"/>
    <col min="11537" max="11776" width="9.140625" style="242"/>
    <col min="11777" max="11777" width="5.140625" style="242" customWidth="1"/>
    <col min="11778" max="11778" width="0" style="242" hidden="1" customWidth="1"/>
    <col min="11779" max="11779" width="21.140625" style="242" customWidth="1"/>
    <col min="11780" max="11780" width="0" style="242" hidden="1" customWidth="1"/>
    <col min="11781" max="11781" width="5.85546875" style="242" customWidth="1"/>
    <col min="11782" max="11782" width="35.140625" style="242" customWidth="1"/>
    <col min="11783" max="11785" width="0" style="242" hidden="1" customWidth="1"/>
    <col min="11786" max="11786" width="24.5703125" style="242" customWidth="1"/>
    <col min="11787" max="11791" width="12.140625" style="242" customWidth="1"/>
    <col min="11792" max="11792" width="0" style="242" hidden="1" customWidth="1"/>
    <col min="11793" max="12032" width="9.140625" style="242"/>
    <col min="12033" max="12033" width="5.140625" style="242" customWidth="1"/>
    <col min="12034" max="12034" width="0" style="242" hidden="1" customWidth="1"/>
    <col min="12035" max="12035" width="21.140625" style="242" customWidth="1"/>
    <col min="12036" max="12036" width="0" style="242" hidden="1" customWidth="1"/>
    <col min="12037" max="12037" width="5.85546875" style="242" customWidth="1"/>
    <col min="12038" max="12038" width="35.140625" style="242" customWidth="1"/>
    <col min="12039" max="12041" width="0" style="242" hidden="1" customWidth="1"/>
    <col min="12042" max="12042" width="24.5703125" style="242" customWidth="1"/>
    <col min="12043" max="12047" width="12.140625" style="242" customWidth="1"/>
    <col min="12048" max="12048" width="0" style="242" hidden="1" customWidth="1"/>
    <col min="12049" max="12288" width="9.140625" style="242"/>
    <col min="12289" max="12289" width="5.140625" style="242" customWidth="1"/>
    <col min="12290" max="12290" width="0" style="242" hidden="1" customWidth="1"/>
    <col min="12291" max="12291" width="21.140625" style="242" customWidth="1"/>
    <col min="12292" max="12292" width="0" style="242" hidden="1" customWidth="1"/>
    <col min="12293" max="12293" width="5.85546875" style="242" customWidth="1"/>
    <col min="12294" max="12294" width="35.140625" style="242" customWidth="1"/>
    <col min="12295" max="12297" width="0" style="242" hidden="1" customWidth="1"/>
    <col min="12298" max="12298" width="24.5703125" style="242" customWidth="1"/>
    <col min="12299" max="12303" width="12.140625" style="242" customWidth="1"/>
    <col min="12304" max="12304" width="0" style="242" hidden="1" customWidth="1"/>
    <col min="12305" max="12544" width="9.140625" style="242"/>
    <col min="12545" max="12545" width="5.140625" style="242" customWidth="1"/>
    <col min="12546" max="12546" width="0" style="242" hidden="1" customWidth="1"/>
    <col min="12547" max="12547" width="21.140625" style="242" customWidth="1"/>
    <col min="12548" max="12548" width="0" style="242" hidden="1" customWidth="1"/>
    <col min="12549" max="12549" width="5.85546875" style="242" customWidth="1"/>
    <col min="12550" max="12550" width="35.140625" style="242" customWidth="1"/>
    <col min="12551" max="12553" width="0" style="242" hidden="1" customWidth="1"/>
    <col min="12554" max="12554" width="24.5703125" style="242" customWidth="1"/>
    <col min="12555" max="12559" width="12.140625" style="242" customWidth="1"/>
    <col min="12560" max="12560" width="0" style="242" hidden="1" customWidth="1"/>
    <col min="12561" max="12800" width="9.140625" style="242"/>
    <col min="12801" max="12801" width="5.140625" style="242" customWidth="1"/>
    <col min="12802" max="12802" width="0" style="242" hidden="1" customWidth="1"/>
    <col min="12803" max="12803" width="21.140625" style="242" customWidth="1"/>
    <col min="12804" max="12804" width="0" style="242" hidden="1" customWidth="1"/>
    <col min="12805" max="12805" width="5.85546875" style="242" customWidth="1"/>
    <col min="12806" max="12806" width="35.140625" style="242" customWidth="1"/>
    <col min="12807" max="12809" width="0" style="242" hidden="1" customWidth="1"/>
    <col min="12810" max="12810" width="24.5703125" style="242" customWidth="1"/>
    <col min="12811" max="12815" width="12.140625" style="242" customWidth="1"/>
    <col min="12816" max="12816" width="0" style="242" hidden="1" customWidth="1"/>
    <col min="12817" max="13056" width="9.140625" style="242"/>
    <col min="13057" max="13057" width="5.140625" style="242" customWidth="1"/>
    <col min="13058" max="13058" width="0" style="242" hidden="1" customWidth="1"/>
    <col min="13059" max="13059" width="21.140625" style="242" customWidth="1"/>
    <col min="13060" max="13060" width="0" style="242" hidden="1" customWidth="1"/>
    <col min="13061" max="13061" width="5.85546875" style="242" customWidth="1"/>
    <col min="13062" max="13062" width="35.140625" style="242" customWidth="1"/>
    <col min="13063" max="13065" width="0" style="242" hidden="1" customWidth="1"/>
    <col min="13066" max="13066" width="24.5703125" style="242" customWidth="1"/>
    <col min="13067" max="13071" width="12.140625" style="242" customWidth="1"/>
    <col min="13072" max="13072" width="0" style="242" hidden="1" customWidth="1"/>
    <col min="13073" max="13312" width="9.140625" style="242"/>
    <col min="13313" max="13313" width="5.140625" style="242" customWidth="1"/>
    <col min="13314" max="13314" width="0" style="242" hidden="1" customWidth="1"/>
    <col min="13315" max="13315" width="21.140625" style="242" customWidth="1"/>
    <col min="13316" max="13316" width="0" style="242" hidden="1" customWidth="1"/>
    <col min="13317" max="13317" width="5.85546875" style="242" customWidth="1"/>
    <col min="13318" max="13318" width="35.140625" style="242" customWidth="1"/>
    <col min="13319" max="13321" width="0" style="242" hidden="1" customWidth="1"/>
    <col min="13322" max="13322" width="24.5703125" style="242" customWidth="1"/>
    <col min="13323" max="13327" width="12.140625" style="242" customWidth="1"/>
    <col min="13328" max="13328" width="0" style="242" hidden="1" customWidth="1"/>
    <col min="13329" max="13568" width="9.140625" style="242"/>
    <col min="13569" max="13569" width="5.140625" style="242" customWidth="1"/>
    <col min="13570" max="13570" width="0" style="242" hidden="1" customWidth="1"/>
    <col min="13571" max="13571" width="21.140625" style="242" customWidth="1"/>
    <col min="13572" max="13572" width="0" style="242" hidden="1" customWidth="1"/>
    <col min="13573" max="13573" width="5.85546875" style="242" customWidth="1"/>
    <col min="13574" max="13574" width="35.140625" style="242" customWidth="1"/>
    <col min="13575" max="13577" width="0" style="242" hidden="1" customWidth="1"/>
    <col min="13578" max="13578" width="24.5703125" style="242" customWidth="1"/>
    <col min="13579" max="13583" width="12.140625" style="242" customWidth="1"/>
    <col min="13584" max="13584" width="0" style="242" hidden="1" customWidth="1"/>
    <col min="13585" max="13824" width="9.140625" style="242"/>
    <col min="13825" max="13825" width="5.140625" style="242" customWidth="1"/>
    <col min="13826" max="13826" width="0" style="242" hidden="1" customWidth="1"/>
    <col min="13827" max="13827" width="21.140625" style="242" customWidth="1"/>
    <col min="13828" max="13828" width="0" style="242" hidden="1" customWidth="1"/>
    <col min="13829" max="13829" width="5.85546875" style="242" customWidth="1"/>
    <col min="13830" max="13830" width="35.140625" style="242" customWidth="1"/>
    <col min="13831" max="13833" width="0" style="242" hidden="1" customWidth="1"/>
    <col min="13834" max="13834" width="24.5703125" style="242" customWidth="1"/>
    <col min="13835" max="13839" width="12.140625" style="242" customWidth="1"/>
    <col min="13840" max="13840" width="0" style="242" hidden="1" customWidth="1"/>
    <col min="13841" max="14080" width="9.140625" style="242"/>
    <col min="14081" max="14081" width="5.140625" style="242" customWidth="1"/>
    <col min="14082" max="14082" width="0" style="242" hidden="1" customWidth="1"/>
    <col min="14083" max="14083" width="21.140625" style="242" customWidth="1"/>
    <col min="14084" max="14084" width="0" style="242" hidden="1" customWidth="1"/>
    <col min="14085" max="14085" width="5.85546875" style="242" customWidth="1"/>
    <col min="14086" max="14086" width="35.140625" style="242" customWidth="1"/>
    <col min="14087" max="14089" width="0" style="242" hidden="1" customWidth="1"/>
    <col min="14090" max="14090" width="24.5703125" style="242" customWidth="1"/>
    <col min="14091" max="14095" width="12.140625" style="242" customWidth="1"/>
    <col min="14096" max="14096" width="0" style="242" hidden="1" customWidth="1"/>
    <col min="14097" max="14336" width="9.140625" style="242"/>
    <col min="14337" max="14337" width="5.140625" style="242" customWidth="1"/>
    <col min="14338" max="14338" width="0" style="242" hidden="1" customWidth="1"/>
    <col min="14339" max="14339" width="21.140625" style="242" customWidth="1"/>
    <col min="14340" max="14340" width="0" style="242" hidden="1" customWidth="1"/>
    <col min="14341" max="14341" width="5.85546875" style="242" customWidth="1"/>
    <col min="14342" max="14342" width="35.140625" style="242" customWidth="1"/>
    <col min="14343" max="14345" width="0" style="242" hidden="1" customWidth="1"/>
    <col min="14346" max="14346" width="24.5703125" style="242" customWidth="1"/>
    <col min="14347" max="14351" width="12.140625" style="242" customWidth="1"/>
    <col min="14352" max="14352" width="0" style="242" hidden="1" customWidth="1"/>
    <col min="14353" max="14592" width="9.140625" style="242"/>
    <col min="14593" max="14593" width="5.140625" style="242" customWidth="1"/>
    <col min="14594" max="14594" width="0" style="242" hidden="1" customWidth="1"/>
    <col min="14595" max="14595" width="21.140625" style="242" customWidth="1"/>
    <col min="14596" max="14596" width="0" style="242" hidden="1" customWidth="1"/>
    <col min="14597" max="14597" width="5.85546875" style="242" customWidth="1"/>
    <col min="14598" max="14598" width="35.140625" style="242" customWidth="1"/>
    <col min="14599" max="14601" width="0" style="242" hidden="1" customWidth="1"/>
    <col min="14602" max="14602" width="24.5703125" style="242" customWidth="1"/>
    <col min="14603" max="14607" width="12.140625" style="242" customWidth="1"/>
    <col min="14608" max="14608" width="0" style="242" hidden="1" customWidth="1"/>
    <col min="14609" max="14848" width="9.140625" style="242"/>
    <col min="14849" max="14849" width="5.140625" style="242" customWidth="1"/>
    <col min="14850" max="14850" width="0" style="242" hidden="1" customWidth="1"/>
    <col min="14851" max="14851" width="21.140625" style="242" customWidth="1"/>
    <col min="14852" max="14852" width="0" style="242" hidden="1" customWidth="1"/>
    <col min="14853" max="14853" width="5.85546875" style="242" customWidth="1"/>
    <col min="14854" max="14854" width="35.140625" style="242" customWidth="1"/>
    <col min="14855" max="14857" width="0" style="242" hidden="1" customWidth="1"/>
    <col min="14858" max="14858" width="24.5703125" style="242" customWidth="1"/>
    <col min="14859" max="14863" width="12.140625" style="242" customWidth="1"/>
    <col min="14864" max="14864" width="0" style="242" hidden="1" customWidth="1"/>
    <col min="14865" max="15104" width="9.140625" style="242"/>
    <col min="15105" max="15105" width="5.140625" style="242" customWidth="1"/>
    <col min="15106" max="15106" width="0" style="242" hidden="1" customWidth="1"/>
    <col min="15107" max="15107" width="21.140625" style="242" customWidth="1"/>
    <col min="15108" max="15108" width="0" style="242" hidden="1" customWidth="1"/>
    <col min="15109" max="15109" width="5.85546875" style="242" customWidth="1"/>
    <col min="15110" max="15110" width="35.140625" style="242" customWidth="1"/>
    <col min="15111" max="15113" width="0" style="242" hidden="1" customWidth="1"/>
    <col min="15114" max="15114" width="24.5703125" style="242" customWidth="1"/>
    <col min="15115" max="15119" width="12.140625" style="242" customWidth="1"/>
    <col min="15120" max="15120" width="0" style="242" hidden="1" customWidth="1"/>
    <col min="15121" max="15360" width="9.140625" style="242"/>
    <col min="15361" max="15361" width="5.140625" style="242" customWidth="1"/>
    <col min="15362" max="15362" width="0" style="242" hidden="1" customWidth="1"/>
    <col min="15363" max="15363" width="21.140625" style="242" customWidth="1"/>
    <col min="15364" max="15364" width="0" style="242" hidden="1" customWidth="1"/>
    <col min="15365" max="15365" width="5.85546875" style="242" customWidth="1"/>
    <col min="15366" max="15366" width="35.140625" style="242" customWidth="1"/>
    <col min="15367" max="15369" width="0" style="242" hidden="1" customWidth="1"/>
    <col min="15370" max="15370" width="24.5703125" style="242" customWidth="1"/>
    <col min="15371" max="15375" width="12.140625" style="242" customWidth="1"/>
    <col min="15376" max="15376" width="0" style="242" hidden="1" customWidth="1"/>
    <col min="15377" max="15616" width="9.140625" style="242"/>
    <col min="15617" max="15617" width="5.140625" style="242" customWidth="1"/>
    <col min="15618" max="15618" width="0" style="242" hidden="1" customWidth="1"/>
    <col min="15619" max="15619" width="21.140625" style="242" customWidth="1"/>
    <col min="15620" max="15620" width="0" style="242" hidden="1" customWidth="1"/>
    <col min="15621" max="15621" width="5.85546875" style="242" customWidth="1"/>
    <col min="15622" max="15622" width="35.140625" style="242" customWidth="1"/>
    <col min="15623" max="15625" width="0" style="242" hidden="1" customWidth="1"/>
    <col min="15626" max="15626" width="24.5703125" style="242" customWidth="1"/>
    <col min="15627" max="15631" width="12.140625" style="242" customWidth="1"/>
    <col min="15632" max="15632" width="0" style="242" hidden="1" customWidth="1"/>
    <col min="15633" max="15872" width="9.140625" style="242"/>
    <col min="15873" max="15873" width="5.140625" style="242" customWidth="1"/>
    <col min="15874" max="15874" width="0" style="242" hidden="1" customWidth="1"/>
    <col min="15875" max="15875" width="21.140625" style="242" customWidth="1"/>
    <col min="15876" max="15876" width="0" style="242" hidden="1" customWidth="1"/>
    <col min="15877" max="15877" width="5.85546875" style="242" customWidth="1"/>
    <col min="15878" max="15878" width="35.140625" style="242" customWidth="1"/>
    <col min="15879" max="15881" width="0" style="242" hidden="1" customWidth="1"/>
    <col min="15882" max="15882" width="24.5703125" style="242" customWidth="1"/>
    <col min="15883" max="15887" width="12.140625" style="242" customWidth="1"/>
    <col min="15888" max="15888" width="0" style="242" hidden="1" customWidth="1"/>
    <col min="15889" max="16128" width="9.140625" style="242"/>
    <col min="16129" max="16129" width="5.140625" style="242" customWidth="1"/>
    <col min="16130" max="16130" width="0" style="242" hidden="1" customWidth="1"/>
    <col min="16131" max="16131" width="21.140625" style="242" customWidth="1"/>
    <col min="16132" max="16132" width="0" style="242" hidden="1" customWidth="1"/>
    <col min="16133" max="16133" width="5.85546875" style="242" customWidth="1"/>
    <col min="16134" max="16134" width="35.140625" style="242" customWidth="1"/>
    <col min="16135" max="16137" width="0" style="242" hidden="1" customWidth="1"/>
    <col min="16138" max="16138" width="24.5703125" style="242" customWidth="1"/>
    <col min="16139" max="16143" width="12.140625" style="242" customWidth="1"/>
    <col min="16144" max="16144" width="0" style="242" hidden="1" customWidth="1"/>
    <col min="16145" max="16384" width="9.140625" style="242"/>
  </cols>
  <sheetData>
    <row r="1" spans="1:24" s="137" customFormat="1" ht="21" hidden="1" customHeight="1">
      <c r="A1" s="238" t="s">
        <v>329</v>
      </c>
      <c r="B1" s="239"/>
      <c r="C1" s="240"/>
      <c r="D1" s="239" t="s">
        <v>330</v>
      </c>
      <c r="E1" s="240"/>
      <c r="F1" s="240"/>
      <c r="G1" s="239" t="s">
        <v>331</v>
      </c>
      <c r="H1" s="240"/>
      <c r="I1" s="240"/>
      <c r="J1" s="240"/>
      <c r="K1" s="240"/>
      <c r="L1" s="240"/>
      <c r="M1" s="240"/>
      <c r="N1" s="240"/>
      <c r="O1" s="240"/>
    </row>
    <row r="2" spans="1:24" ht="55.5" customHeight="1">
      <c r="A2" s="400" t="s">
        <v>343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241"/>
      <c r="R2" s="241"/>
      <c r="S2" s="241"/>
    </row>
    <row r="3" spans="1:24" s="244" customFormat="1" ht="14.25" customHeight="1">
      <c r="A3" s="401" t="s">
        <v>18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243"/>
      <c r="R3" s="243"/>
      <c r="S3" s="243"/>
    </row>
    <row r="4" spans="1:24" s="245" customFormat="1" ht="18.75" hidden="1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</row>
    <row r="5" spans="1:24" s="245" customFormat="1">
      <c r="A5" s="402" t="s">
        <v>332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</row>
    <row r="6" spans="1:24" s="245" customFormat="1" hidden="1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</row>
    <row r="7" spans="1:24" s="245" customFormat="1" ht="9" customHeight="1">
      <c r="A7" s="398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</row>
    <row r="8" spans="1:24" s="254" customFormat="1" ht="15" customHeight="1">
      <c r="A8" s="94" t="s">
        <v>175</v>
      </c>
      <c r="B8" s="246"/>
      <c r="C8" s="247"/>
      <c r="D8" s="248"/>
      <c r="E8" s="249"/>
      <c r="F8" s="248"/>
      <c r="G8" s="250"/>
      <c r="H8" s="250"/>
      <c r="I8" s="251"/>
      <c r="J8" s="252"/>
      <c r="K8" s="252"/>
      <c r="L8" s="252"/>
      <c r="M8" s="252"/>
      <c r="N8" s="252"/>
      <c r="O8" s="189" t="s">
        <v>269</v>
      </c>
      <c r="P8" s="253"/>
      <c r="Q8" s="253"/>
      <c r="R8" s="253"/>
      <c r="S8" s="253"/>
      <c r="T8" s="252"/>
      <c r="U8" s="252"/>
      <c r="V8" s="252"/>
      <c r="W8" s="252"/>
      <c r="X8" s="252"/>
    </row>
    <row r="9" spans="1:24" ht="15" customHeight="1">
      <c r="A9" s="396" t="s">
        <v>29</v>
      </c>
      <c r="B9" s="397" t="s">
        <v>13</v>
      </c>
      <c r="C9" s="392" t="s">
        <v>15</v>
      </c>
      <c r="D9" s="392" t="s">
        <v>3</v>
      </c>
      <c r="E9" s="397" t="s">
        <v>14</v>
      </c>
      <c r="F9" s="392" t="s">
        <v>16</v>
      </c>
      <c r="G9" s="392" t="s">
        <v>3</v>
      </c>
      <c r="H9" s="392" t="s">
        <v>4</v>
      </c>
      <c r="I9" s="392" t="s">
        <v>5</v>
      </c>
      <c r="J9" s="392" t="s">
        <v>6</v>
      </c>
      <c r="K9" s="393" t="s">
        <v>333</v>
      </c>
      <c r="L9" s="393" t="s">
        <v>334</v>
      </c>
      <c r="M9" s="393" t="s">
        <v>335</v>
      </c>
      <c r="N9" s="393" t="s">
        <v>336</v>
      </c>
      <c r="O9" s="393" t="s">
        <v>344</v>
      </c>
      <c r="P9" s="392" t="s">
        <v>337</v>
      </c>
    </row>
    <row r="10" spans="1:24" ht="20.100000000000001" customHeight="1">
      <c r="A10" s="396"/>
      <c r="B10" s="397"/>
      <c r="C10" s="392"/>
      <c r="D10" s="392"/>
      <c r="E10" s="397"/>
      <c r="F10" s="392"/>
      <c r="G10" s="392"/>
      <c r="H10" s="392"/>
      <c r="I10" s="392"/>
      <c r="J10" s="392"/>
      <c r="K10" s="394"/>
      <c r="L10" s="394"/>
      <c r="M10" s="394"/>
      <c r="N10" s="394"/>
      <c r="O10" s="394"/>
      <c r="P10" s="392"/>
    </row>
    <row r="11" spans="1:24" ht="31.5" customHeight="1">
      <c r="A11" s="396"/>
      <c r="B11" s="397"/>
      <c r="C11" s="392"/>
      <c r="D11" s="392"/>
      <c r="E11" s="397"/>
      <c r="F11" s="392"/>
      <c r="G11" s="392"/>
      <c r="H11" s="392"/>
      <c r="I11" s="392"/>
      <c r="J11" s="392"/>
      <c r="K11" s="395"/>
      <c r="L11" s="395"/>
      <c r="M11" s="395"/>
      <c r="N11" s="395"/>
      <c r="O11" s="395"/>
      <c r="P11" s="392"/>
    </row>
    <row r="12" spans="1:24" ht="33.75" customHeight="1">
      <c r="A12" s="389" t="s">
        <v>338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1"/>
      <c r="P12" s="255"/>
    </row>
    <row r="13" spans="1:24" ht="33.75" customHeight="1">
      <c r="A13" s="272">
        <v>1</v>
      </c>
      <c r="B13" s="257"/>
      <c r="C13" s="212" t="s">
        <v>105</v>
      </c>
      <c r="D13" s="123" t="s">
        <v>106</v>
      </c>
      <c r="E13" s="214" t="s">
        <v>9</v>
      </c>
      <c r="F13" s="215" t="s">
        <v>110</v>
      </c>
      <c r="G13" s="213" t="s">
        <v>107</v>
      </c>
      <c r="H13" s="214" t="s">
        <v>108</v>
      </c>
      <c r="I13" s="214" t="s">
        <v>109</v>
      </c>
      <c r="J13" s="108" t="s">
        <v>134</v>
      </c>
      <c r="K13" s="258">
        <v>63.777999999999999</v>
      </c>
      <c r="L13" s="259">
        <v>62.5</v>
      </c>
      <c r="M13" s="260">
        <v>64</v>
      </c>
      <c r="N13" s="261">
        <v>65.706999999999994</v>
      </c>
      <c r="O13" s="260">
        <v>193.48499999999999</v>
      </c>
      <c r="P13" s="255"/>
    </row>
    <row r="14" spans="1:24" ht="33.75" customHeight="1">
      <c r="A14" s="256"/>
      <c r="B14" s="257"/>
      <c r="C14" s="218" t="s">
        <v>294</v>
      </c>
      <c r="D14" s="80" t="s">
        <v>199</v>
      </c>
      <c r="E14" s="151" t="s">
        <v>8</v>
      </c>
      <c r="F14" s="125" t="s">
        <v>293</v>
      </c>
      <c r="G14" s="219" t="s">
        <v>196</v>
      </c>
      <c r="H14" s="78" t="s">
        <v>197</v>
      </c>
      <c r="I14" s="78" t="s">
        <v>197</v>
      </c>
      <c r="J14" s="78" t="s">
        <v>198</v>
      </c>
      <c r="K14" s="259"/>
      <c r="L14" s="265">
        <v>58.5</v>
      </c>
      <c r="M14" s="266"/>
      <c r="N14" s="261"/>
      <c r="O14" s="267" t="s">
        <v>43</v>
      </c>
      <c r="P14" s="255"/>
    </row>
    <row r="15" spans="1:24" ht="33.75" customHeight="1">
      <c r="A15" s="256"/>
      <c r="B15" s="257"/>
      <c r="C15" s="182" t="s">
        <v>155</v>
      </c>
      <c r="D15" s="181" t="s">
        <v>156</v>
      </c>
      <c r="E15" s="151" t="s">
        <v>8</v>
      </c>
      <c r="F15" s="77" t="s">
        <v>200</v>
      </c>
      <c r="G15" s="184" t="s">
        <v>157</v>
      </c>
      <c r="H15" s="185" t="s">
        <v>158</v>
      </c>
      <c r="I15" s="185" t="s">
        <v>159</v>
      </c>
      <c r="J15" s="262" t="s">
        <v>304</v>
      </c>
      <c r="K15" s="259"/>
      <c r="L15" s="265">
        <v>64.555999999999997</v>
      </c>
      <c r="M15" s="266">
        <v>61.722000000000001</v>
      </c>
      <c r="N15" s="261"/>
      <c r="O15" s="267" t="s">
        <v>43</v>
      </c>
      <c r="P15" s="255"/>
    </row>
    <row r="16" spans="1:24" ht="33.75" customHeight="1">
      <c r="A16" s="256"/>
      <c r="B16" s="257"/>
      <c r="C16" s="182" t="s">
        <v>155</v>
      </c>
      <c r="D16" s="181" t="s">
        <v>156</v>
      </c>
      <c r="E16" s="151" t="s">
        <v>8</v>
      </c>
      <c r="F16" s="125" t="s">
        <v>161</v>
      </c>
      <c r="G16" s="123"/>
      <c r="H16" s="124" t="s">
        <v>162</v>
      </c>
      <c r="I16" s="124" t="s">
        <v>159</v>
      </c>
      <c r="J16" s="82" t="s">
        <v>163</v>
      </c>
      <c r="K16" s="259"/>
      <c r="L16" s="265">
        <v>51.889000000000003</v>
      </c>
      <c r="M16" s="266"/>
      <c r="N16" s="261"/>
      <c r="O16" s="267" t="s">
        <v>43</v>
      </c>
      <c r="P16" s="255"/>
    </row>
    <row r="17" spans="1:16" ht="33.75" customHeight="1">
      <c r="A17" s="256"/>
      <c r="B17" s="257"/>
      <c r="C17" s="154" t="s">
        <v>339</v>
      </c>
      <c r="D17" s="146" t="s">
        <v>144</v>
      </c>
      <c r="E17" s="147" t="s">
        <v>8</v>
      </c>
      <c r="F17" s="145" t="s">
        <v>142</v>
      </c>
      <c r="G17" s="146" t="s">
        <v>107</v>
      </c>
      <c r="H17" s="147" t="s">
        <v>108</v>
      </c>
      <c r="I17" s="147" t="s">
        <v>109</v>
      </c>
      <c r="J17" s="149" t="s">
        <v>143</v>
      </c>
      <c r="K17" s="259"/>
      <c r="L17" s="265">
        <v>58.444000000000003</v>
      </c>
      <c r="M17" s="266"/>
      <c r="N17" s="261"/>
      <c r="O17" s="267" t="s">
        <v>43</v>
      </c>
      <c r="P17" s="255"/>
    </row>
    <row r="18" spans="1:16" ht="33.75" customHeight="1">
      <c r="A18" s="256"/>
      <c r="B18" s="257"/>
      <c r="C18" s="127" t="s">
        <v>184</v>
      </c>
      <c r="D18" s="96" t="s">
        <v>73</v>
      </c>
      <c r="E18" s="81">
        <v>1</v>
      </c>
      <c r="F18" s="125" t="s">
        <v>185</v>
      </c>
      <c r="G18" s="123" t="s">
        <v>186</v>
      </c>
      <c r="H18" s="124" t="s">
        <v>187</v>
      </c>
      <c r="I18" s="128" t="s">
        <v>70</v>
      </c>
      <c r="J18" s="126" t="s">
        <v>72</v>
      </c>
      <c r="K18" s="259"/>
      <c r="L18" s="265">
        <v>66.832999999999998</v>
      </c>
      <c r="M18" s="266"/>
      <c r="N18" s="261"/>
      <c r="O18" s="267" t="s">
        <v>43</v>
      </c>
      <c r="P18" s="255"/>
    </row>
    <row r="19" spans="1:16" ht="33.75" customHeight="1">
      <c r="A19" s="256"/>
      <c r="B19" s="257"/>
      <c r="C19" s="83" t="s">
        <v>203</v>
      </c>
      <c r="D19" s="80" t="s">
        <v>204</v>
      </c>
      <c r="E19" s="193" t="s">
        <v>9</v>
      </c>
      <c r="F19" s="194" t="s">
        <v>205</v>
      </c>
      <c r="G19" s="195" t="s">
        <v>206</v>
      </c>
      <c r="H19" s="196" t="s">
        <v>207</v>
      </c>
      <c r="I19" s="197" t="s">
        <v>209</v>
      </c>
      <c r="J19" s="198" t="s">
        <v>208</v>
      </c>
      <c r="K19" s="259"/>
      <c r="L19" s="265"/>
      <c r="M19" s="266">
        <v>65.167000000000002</v>
      </c>
      <c r="N19" s="261"/>
      <c r="O19" s="267" t="s">
        <v>43</v>
      </c>
      <c r="P19" s="255"/>
    </row>
    <row r="20" spans="1:16" ht="33.75" customHeight="1">
      <c r="A20" s="256"/>
      <c r="B20" s="257"/>
      <c r="C20" s="154" t="s">
        <v>237</v>
      </c>
      <c r="D20" s="146" t="s">
        <v>238</v>
      </c>
      <c r="E20" s="147" t="s">
        <v>9</v>
      </c>
      <c r="F20" s="145" t="s">
        <v>243</v>
      </c>
      <c r="G20" s="146" t="s">
        <v>244</v>
      </c>
      <c r="H20" s="147" t="s">
        <v>245</v>
      </c>
      <c r="I20" s="147" t="s">
        <v>242</v>
      </c>
      <c r="J20" s="149" t="s">
        <v>246</v>
      </c>
      <c r="K20" s="259"/>
      <c r="L20" s="265"/>
      <c r="M20" s="266">
        <v>64.167000000000002</v>
      </c>
      <c r="N20" s="261"/>
      <c r="O20" s="267" t="s">
        <v>43</v>
      </c>
      <c r="P20" s="255"/>
    </row>
    <row r="21" spans="1:16" ht="33.75" customHeight="1">
      <c r="A21" s="389" t="s">
        <v>340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1"/>
      <c r="P21" s="255"/>
    </row>
    <row r="22" spans="1:16" ht="33.75" customHeight="1">
      <c r="A22" s="256"/>
      <c r="B22" s="257"/>
      <c r="C22" s="154" t="s">
        <v>221</v>
      </c>
      <c r="D22" s="268" t="s">
        <v>182</v>
      </c>
      <c r="E22" s="269">
        <v>3</v>
      </c>
      <c r="F22" s="145" t="s">
        <v>180</v>
      </c>
      <c r="G22" s="146" t="s">
        <v>96</v>
      </c>
      <c r="H22" s="147" t="s">
        <v>76</v>
      </c>
      <c r="I22" s="147" t="s">
        <v>40</v>
      </c>
      <c r="J22" s="82" t="s">
        <v>84</v>
      </c>
      <c r="K22" s="265"/>
      <c r="L22" s="265"/>
      <c r="M22" s="267">
        <v>62.5</v>
      </c>
      <c r="N22" s="327">
        <v>64.293000000000006</v>
      </c>
      <c r="O22" s="267" t="s">
        <v>43</v>
      </c>
      <c r="P22" s="255"/>
    </row>
    <row r="23" spans="1:16" ht="33.75" customHeight="1">
      <c r="A23" s="256"/>
      <c r="B23" s="257"/>
      <c r="C23" s="109" t="s">
        <v>232</v>
      </c>
      <c r="D23" s="123" t="s">
        <v>51</v>
      </c>
      <c r="E23" s="124" t="s">
        <v>8</v>
      </c>
      <c r="F23" s="125" t="s">
        <v>234</v>
      </c>
      <c r="G23" s="123" t="s">
        <v>68</v>
      </c>
      <c r="H23" s="124" t="s">
        <v>69</v>
      </c>
      <c r="I23" s="124" t="s">
        <v>40</v>
      </c>
      <c r="J23" s="95" t="s">
        <v>59</v>
      </c>
      <c r="K23" s="265"/>
      <c r="L23" s="265"/>
      <c r="M23" s="267">
        <v>63.777999999999999</v>
      </c>
      <c r="N23" s="327">
        <v>64.495000000000005</v>
      </c>
      <c r="O23" s="267" t="s">
        <v>43</v>
      </c>
      <c r="P23" s="255"/>
    </row>
    <row r="24" spans="1:16" ht="33.75" customHeight="1">
      <c r="A24" s="256"/>
      <c r="B24" s="257"/>
      <c r="C24" s="212" t="s">
        <v>296</v>
      </c>
      <c r="D24" s="123" t="s">
        <v>133</v>
      </c>
      <c r="E24" s="214" t="s">
        <v>8</v>
      </c>
      <c r="F24" s="125" t="s">
        <v>297</v>
      </c>
      <c r="G24" s="123" t="s">
        <v>127</v>
      </c>
      <c r="H24" s="124" t="s">
        <v>128</v>
      </c>
      <c r="I24" s="82" t="s">
        <v>129</v>
      </c>
      <c r="J24" s="124" t="s">
        <v>112</v>
      </c>
      <c r="K24" s="267">
        <v>64.832999999999998</v>
      </c>
      <c r="L24" s="266"/>
      <c r="M24" s="266"/>
      <c r="N24" s="266"/>
      <c r="O24" s="267" t="s">
        <v>43</v>
      </c>
      <c r="P24" s="255"/>
    </row>
    <row r="25" spans="1:16" ht="33.75" customHeight="1">
      <c r="A25" s="256"/>
      <c r="B25" s="257"/>
      <c r="C25" s="129" t="s">
        <v>341</v>
      </c>
      <c r="D25" s="148" t="s">
        <v>103</v>
      </c>
      <c r="E25" s="151" t="s">
        <v>8</v>
      </c>
      <c r="F25" s="125" t="s">
        <v>342</v>
      </c>
      <c r="G25" s="123" t="s">
        <v>91</v>
      </c>
      <c r="H25" s="124" t="s">
        <v>92</v>
      </c>
      <c r="I25" s="78" t="s">
        <v>104</v>
      </c>
      <c r="J25" s="270" t="s">
        <v>89</v>
      </c>
      <c r="K25" s="267">
        <v>63.444000000000003</v>
      </c>
      <c r="L25" s="266"/>
      <c r="M25" s="266"/>
      <c r="N25" s="266"/>
      <c r="O25" s="267" t="s">
        <v>43</v>
      </c>
      <c r="P25" s="255"/>
    </row>
    <row r="26" spans="1:16" ht="33.75" customHeight="1">
      <c r="A26" s="256"/>
      <c r="B26" s="257"/>
      <c r="C26" s="154" t="s">
        <v>216</v>
      </c>
      <c r="D26" s="146" t="s">
        <v>217</v>
      </c>
      <c r="E26" s="147" t="s">
        <v>8</v>
      </c>
      <c r="F26" s="145" t="s">
        <v>142</v>
      </c>
      <c r="G26" s="146" t="s">
        <v>107</v>
      </c>
      <c r="H26" s="147" t="s">
        <v>108</v>
      </c>
      <c r="I26" s="147" t="s">
        <v>109</v>
      </c>
      <c r="J26" s="149" t="s">
        <v>143</v>
      </c>
      <c r="K26" s="259"/>
      <c r="L26" s="265"/>
      <c r="M26" s="266">
        <v>61.389000000000003</v>
      </c>
      <c r="N26" s="266"/>
      <c r="O26" s="267" t="s">
        <v>43</v>
      </c>
      <c r="P26" s="255"/>
    </row>
    <row r="27" spans="1:16" ht="38.25" customHeight="1"/>
    <row r="28" spans="1:16" ht="38.25" customHeight="1">
      <c r="C28" s="34" t="s">
        <v>17</v>
      </c>
      <c r="J28" s="138" t="s">
        <v>247</v>
      </c>
    </row>
    <row r="29" spans="1:16" ht="38.25" customHeight="1">
      <c r="C29" s="34"/>
      <c r="J29" s="138"/>
    </row>
    <row r="30" spans="1:16" ht="38.25" customHeight="1">
      <c r="C30" s="34" t="s">
        <v>10</v>
      </c>
      <c r="J30" s="138" t="s">
        <v>136</v>
      </c>
    </row>
    <row r="31" spans="1:16" ht="38.25" customHeight="1">
      <c r="C31" s="34"/>
      <c r="J31" s="1"/>
    </row>
    <row r="32" spans="1:16" ht="38.25" customHeight="1">
      <c r="C32" s="34" t="s">
        <v>45</v>
      </c>
      <c r="J32" s="138" t="s">
        <v>248</v>
      </c>
    </row>
  </sheetData>
  <protectedRanges>
    <protectedRange sqref="I12 I21" name="Диапазон1_3_1_1_1_1_1_4_1_1_3_2_1_2"/>
    <protectedRange sqref="J22" name="Диапазон1_3_1_1_3_11_1_1_3_1_3_1_1_1_1_4_2_2_2_2_2_1_2_1"/>
    <protectedRange sqref="J23" name="Диапазон1_3_1_1_3_11_1_1_3_1_3_1_1_1_1_4_2_2_2_2_2_1_2"/>
    <protectedRange sqref="J18" name="Диапазон1_3_1_1_3_11_1_1_3_1_3_1_1_1_1_4_2_2_2_2_2_1_2_1_1"/>
  </protectedRanges>
  <sortState ref="A22:X26">
    <sortCondition ref="C22:C26"/>
  </sortState>
  <mergeCells count="24">
    <mergeCell ref="O9:O11"/>
    <mergeCell ref="A7:O7"/>
    <mergeCell ref="A2:P2"/>
    <mergeCell ref="A3:P3"/>
    <mergeCell ref="A4:P4"/>
    <mergeCell ref="A5:P5"/>
    <mergeCell ref="A6:P6"/>
    <mergeCell ref="P9:P11"/>
    <mergeCell ref="A12:O12"/>
    <mergeCell ref="A21:O21"/>
    <mergeCell ref="G9:G11"/>
    <mergeCell ref="H9:H11"/>
    <mergeCell ref="I9:I11"/>
    <mergeCell ref="J9:J11"/>
    <mergeCell ref="K9:K11"/>
    <mergeCell ref="L9:L11"/>
    <mergeCell ref="A9:A11"/>
    <mergeCell ref="B9:B11"/>
    <mergeCell ref="C9:C11"/>
    <mergeCell ref="D9:D11"/>
    <mergeCell ref="E9:E11"/>
    <mergeCell ref="F9:F11"/>
    <mergeCell ref="M9:M11"/>
    <mergeCell ref="N9:N1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7"/>
  <sheetViews>
    <sheetView view="pageBreakPreview" topLeftCell="A2" zoomScale="75" zoomScaleNormal="100" zoomScaleSheetLayoutView="75" workbookViewId="0">
      <selection activeCell="F19" sqref="F19"/>
    </sheetView>
  </sheetViews>
  <sheetFormatPr defaultRowHeight="12.75"/>
  <cols>
    <col min="1" max="1" width="5.140625" style="241" customWidth="1"/>
    <col min="2" max="2" width="3.5703125" style="241" hidden="1" customWidth="1"/>
    <col min="3" max="3" width="21.140625" style="242" customWidth="1"/>
    <col min="4" max="4" width="8.140625" style="242" hidden="1" customWidth="1"/>
    <col min="5" max="5" width="5.85546875" style="242" customWidth="1"/>
    <col min="6" max="6" width="35.140625" style="242" customWidth="1"/>
    <col min="7" max="7" width="9.42578125" style="242" hidden="1" customWidth="1"/>
    <col min="8" max="8" width="16.140625" style="246" hidden="1" customWidth="1"/>
    <col min="9" max="9" width="14.7109375" style="246" hidden="1" customWidth="1"/>
    <col min="10" max="10" width="24.5703125" style="271" customWidth="1"/>
    <col min="11" max="12" width="11.5703125" style="271" customWidth="1"/>
    <col min="13" max="13" width="13" style="271" customWidth="1"/>
    <col min="14" max="17" width="11.7109375" style="271" customWidth="1"/>
    <col min="18" max="18" width="7.5703125" style="242" hidden="1" customWidth="1"/>
    <col min="19" max="256" width="9.140625" style="242"/>
    <col min="257" max="257" width="5.140625" style="242" customWidth="1"/>
    <col min="258" max="258" width="0" style="242" hidden="1" customWidth="1"/>
    <col min="259" max="259" width="21.140625" style="242" customWidth="1"/>
    <col min="260" max="260" width="0" style="242" hidden="1" customWidth="1"/>
    <col min="261" max="261" width="5.85546875" style="242" customWidth="1"/>
    <col min="262" max="262" width="35.140625" style="242" customWidth="1"/>
    <col min="263" max="265" width="0" style="242" hidden="1" customWidth="1"/>
    <col min="266" max="266" width="24.5703125" style="242" customWidth="1"/>
    <col min="267" max="268" width="11.5703125" style="242" customWidth="1"/>
    <col min="269" max="269" width="13" style="242" customWidth="1"/>
    <col min="270" max="273" width="11.7109375" style="242" customWidth="1"/>
    <col min="274" max="274" width="0" style="242" hidden="1" customWidth="1"/>
    <col min="275" max="512" width="9.140625" style="242"/>
    <col min="513" max="513" width="5.140625" style="242" customWidth="1"/>
    <col min="514" max="514" width="0" style="242" hidden="1" customWidth="1"/>
    <col min="515" max="515" width="21.140625" style="242" customWidth="1"/>
    <col min="516" max="516" width="0" style="242" hidden="1" customWidth="1"/>
    <col min="517" max="517" width="5.85546875" style="242" customWidth="1"/>
    <col min="518" max="518" width="35.140625" style="242" customWidth="1"/>
    <col min="519" max="521" width="0" style="242" hidden="1" customWidth="1"/>
    <col min="522" max="522" width="24.5703125" style="242" customWidth="1"/>
    <col min="523" max="524" width="11.5703125" style="242" customWidth="1"/>
    <col min="525" max="525" width="13" style="242" customWidth="1"/>
    <col min="526" max="529" width="11.7109375" style="242" customWidth="1"/>
    <col min="530" max="530" width="0" style="242" hidden="1" customWidth="1"/>
    <col min="531" max="768" width="9.140625" style="242"/>
    <col min="769" max="769" width="5.140625" style="242" customWidth="1"/>
    <col min="770" max="770" width="0" style="242" hidden="1" customWidth="1"/>
    <col min="771" max="771" width="21.140625" style="242" customWidth="1"/>
    <col min="772" max="772" width="0" style="242" hidden="1" customWidth="1"/>
    <col min="773" max="773" width="5.85546875" style="242" customWidth="1"/>
    <col min="774" max="774" width="35.140625" style="242" customWidth="1"/>
    <col min="775" max="777" width="0" style="242" hidden="1" customWidth="1"/>
    <col min="778" max="778" width="24.5703125" style="242" customWidth="1"/>
    <col min="779" max="780" width="11.5703125" style="242" customWidth="1"/>
    <col min="781" max="781" width="13" style="242" customWidth="1"/>
    <col min="782" max="785" width="11.7109375" style="242" customWidth="1"/>
    <col min="786" max="786" width="0" style="242" hidden="1" customWidth="1"/>
    <col min="787" max="1024" width="9.140625" style="242"/>
    <col min="1025" max="1025" width="5.140625" style="242" customWidth="1"/>
    <col min="1026" max="1026" width="0" style="242" hidden="1" customWidth="1"/>
    <col min="1027" max="1027" width="21.140625" style="242" customWidth="1"/>
    <col min="1028" max="1028" width="0" style="242" hidden="1" customWidth="1"/>
    <col min="1029" max="1029" width="5.85546875" style="242" customWidth="1"/>
    <col min="1030" max="1030" width="35.140625" style="242" customWidth="1"/>
    <col min="1031" max="1033" width="0" style="242" hidden="1" customWidth="1"/>
    <col min="1034" max="1034" width="24.5703125" style="242" customWidth="1"/>
    <col min="1035" max="1036" width="11.5703125" style="242" customWidth="1"/>
    <col min="1037" max="1037" width="13" style="242" customWidth="1"/>
    <col min="1038" max="1041" width="11.7109375" style="242" customWidth="1"/>
    <col min="1042" max="1042" width="0" style="242" hidden="1" customWidth="1"/>
    <col min="1043" max="1280" width="9.140625" style="242"/>
    <col min="1281" max="1281" width="5.140625" style="242" customWidth="1"/>
    <col min="1282" max="1282" width="0" style="242" hidden="1" customWidth="1"/>
    <col min="1283" max="1283" width="21.140625" style="242" customWidth="1"/>
    <col min="1284" max="1284" width="0" style="242" hidden="1" customWidth="1"/>
    <col min="1285" max="1285" width="5.85546875" style="242" customWidth="1"/>
    <col min="1286" max="1286" width="35.140625" style="242" customWidth="1"/>
    <col min="1287" max="1289" width="0" style="242" hidden="1" customWidth="1"/>
    <col min="1290" max="1290" width="24.5703125" style="242" customWidth="1"/>
    <col min="1291" max="1292" width="11.5703125" style="242" customWidth="1"/>
    <col min="1293" max="1293" width="13" style="242" customWidth="1"/>
    <col min="1294" max="1297" width="11.7109375" style="242" customWidth="1"/>
    <col min="1298" max="1298" width="0" style="242" hidden="1" customWidth="1"/>
    <col min="1299" max="1536" width="9.140625" style="242"/>
    <col min="1537" max="1537" width="5.140625" style="242" customWidth="1"/>
    <col min="1538" max="1538" width="0" style="242" hidden="1" customWidth="1"/>
    <col min="1539" max="1539" width="21.140625" style="242" customWidth="1"/>
    <col min="1540" max="1540" width="0" style="242" hidden="1" customWidth="1"/>
    <col min="1541" max="1541" width="5.85546875" style="242" customWidth="1"/>
    <col min="1542" max="1542" width="35.140625" style="242" customWidth="1"/>
    <col min="1543" max="1545" width="0" style="242" hidden="1" customWidth="1"/>
    <col min="1546" max="1546" width="24.5703125" style="242" customWidth="1"/>
    <col min="1547" max="1548" width="11.5703125" style="242" customWidth="1"/>
    <col min="1549" max="1549" width="13" style="242" customWidth="1"/>
    <col min="1550" max="1553" width="11.7109375" style="242" customWidth="1"/>
    <col min="1554" max="1554" width="0" style="242" hidden="1" customWidth="1"/>
    <col min="1555" max="1792" width="9.140625" style="242"/>
    <col min="1793" max="1793" width="5.140625" style="242" customWidth="1"/>
    <col min="1794" max="1794" width="0" style="242" hidden="1" customWidth="1"/>
    <col min="1795" max="1795" width="21.140625" style="242" customWidth="1"/>
    <col min="1796" max="1796" width="0" style="242" hidden="1" customWidth="1"/>
    <col min="1797" max="1797" width="5.85546875" style="242" customWidth="1"/>
    <col min="1798" max="1798" width="35.140625" style="242" customWidth="1"/>
    <col min="1799" max="1801" width="0" style="242" hidden="1" customWidth="1"/>
    <col min="1802" max="1802" width="24.5703125" style="242" customWidth="1"/>
    <col min="1803" max="1804" width="11.5703125" style="242" customWidth="1"/>
    <col min="1805" max="1805" width="13" style="242" customWidth="1"/>
    <col min="1806" max="1809" width="11.7109375" style="242" customWidth="1"/>
    <col min="1810" max="1810" width="0" style="242" hidden="1" customWidth="1"/>
    <col min="1811" max="2048" width="9.140625" style="242"/>
    <col min="2049" max="2049" width="5.140625" style="242" customWidth="1"/>
    <col min="2050" max="2050" width="0" style="242" hidden="1" customWidth="1"/>
    <col min="2051" max="2051" width="21.140625" style="242" customWidth="1"/>
    <col min="2052" max="2052" width="0" style="242" hidden="1" customWidth="1"/>
    <col min="2053" max="2053" width="5.85546875" style="242" customWidth="1"/>
    <col min="2054" max="2054" width="35.140625" style="242" customWidth="1"/>
    <col min="2055" max="2057" width="0" style="242" hidden="1" customWidth="1"/>
    <col min="2058" max="2058" width="24.5703125" style="242" customWidth="1"/>
    <col min="2059" max="2060" width="11.5703125" style="242" customWidth="1"/>
    <col min="2061" max="2061" width="13" style="242" customWidth="1"/>
    <col min="2062" max="2065" width="11.7109375" style="242" customWidth="1"/>
    <col min="2066" max="2066" width="0" style="242" hidden="1" customWidth="1"/>
    <col min="2067" max="2304" width="9.140625" style="242"/>
    <col min="2305" max="2305" width="5.140625" style="242" customWidth="1"/>
    <col min="2306" max="2306" width="0" style="242" hidden="1" customWidth="1"/>
    <col min="2307" max="2307" width="21.140625" style="242" customWidth="1"/>
    <col min="2308" max="2308" width="0" style="242" hidden="1" customWidth="1"/>
    <col min="2309" max="2309" width="5.85546875" style="242" customWidth="1"/>
    <col min="2310" max="2310" width="35.140625" style="242" customWidth="1"/>
    <col min="2311" max="2313" width="0" style="242" hidden="1" customWidth="1"/>
    <col min="2314" max="2314" width="24.5703125" style="242" customWidth="1"/>
    <col min="2315" max="2316" width="11.5703125" style="242" customWidth="1"/>
    <col min="2317" max="2317" width="13" style="242" customWidth="1"/>
    <col min="2318" max="2321" width="11.7109375" style="242" customWidth="1"/>
    <col min="2322" max="2322" width="0" style="242" hidden="1" customWidth="1"/>
    <col min="2323" max="2560" width="9.140625" style="242"/>
    <col min="2561" max="2561" width="5.140625" style="242" customWidth="1"/>
    <col min="2562" max="2562" width="0" style="242" hidden="1" customWidth="1"/>
    <col min="2563" max="2563" width="21.140625" style="242" customWidth="1"/>
    <col min="2564" max="2564" width="0" style="242" hidden="1" customWidth="1"/>
    <col min="2565" max="2565" width="5.85546875" style="242" customWidth="1"/>
    <col min="2566" max="2566" width="35.140625" style="242" customWidth="1"/>
    <col min="2567" max="2569" width="0" style="242" hidden="1" customWidth="1"/>
    <col min="2570" max="2570" width="24.5703125" style="242" customWidth="1"/>
    <col min="2571" max="2572" width="11.5703125" style="242" customWidth="1"/>
    <col min="2573" max="2573" width="13" style="242" customWidth="1"/>
    <col min="2574" max="2577" width="11.7109375" style="242" customWidth="1"/>
    <col min="2578" max="2578" width="0" style="242" hidden="1" customWidth="1"/>
    <col min="2579" max="2816" width="9.140625" style="242"/>
    <col min="2817" max="2817" width="5.140625" style="242" customWidth="1"/>
    <col min="2818" max="2818" width="0" style="242" hidden="1" customWidth="1"/>
    <col min="2819" max="2819" width="21.140625" style="242" customWidth="1"/>
    <col min="2820" max="2820" width="0" style="242" hidden="1" customWidth="1"/>
    <col min="2821" max="2821" width="5.85546875" style="242" customWidth="1"/>
    <col min="2822" max="2822" width="35.140625" style="242" customWidth="1"/>
    <col min="2823" max="2825" width="0" style="242" hidden="1" customWidth="1"/>
    <col min="2826" max="2826" width="24.5703125" style="242" customWidth="1"/>
    <col min="2827" max="2828" width="11.5703125" style="242" customWidth="1"/>
    <col min="2829" max="2829" width="13" style="242" customWidth="1"/>
    <col min="2830" max="2833" width="11.7109375" style="242" customWidth="1"/>
    <col min="2834" max="2834" width="0" style="242" hidden="1" customWidth="1"/>
    <col min="2835" max="3072" width="9.140625" style="242"/>
    <col min="3073" max="3073" width="5.140625" style="242" customWidth="1"/>
    <col min="3074" max="3074" width="0" style="242" hidden="1" customWidth="1"/>
    <col min="3075" max="3075" width="21.140625" style="242" customWidth="1"/>
    <col min="3076" max="3076" width="0" style="242" hidden="1" customWidth="1"/>
    <col min="3077" max="3077" width="5.85546875" style="242" customWidth="1"/>
    <col min="3078" max="3078" width="35.140625" style="242" customWidth="1"/>
    <col min="3079" max="3081" width="0" style="242" hidden="1" customWidth="1"/>
    <col min="3082" max="3082" width="24.5703125" style="242" customWidth="1"/>
    <col min="3083" max="3084" width="11.5703125" style="242" customWidth="1"/>
    <col min="3085" max="3085" width="13" style="242" customWidth="1"/>
    <col min="3086" max="3089" width="11.7109375" style="242" customWidth="1"/>
    <col min="3090" max="3090" width="0" style="242" hidden="1" customWidth="1"/>
    <col min="3091" max="3328" width="9.140625" style="242"/>
    <col min="3329" max="3329" width="5.140625" style="242" customWidth="1"/>
    <col min="3330" max="3330" width="0" style="242" hidden="1" customWidth="1"/>
    <col min="3331" max="3331" width="21.140625" style="242" customWidth="1"/>
    <col min="3332" max="3332" width="0" style="242" hidden="1" customWidth="1"/>
    <col min="3333" max="3333" width="5.85546875" style="242" customWidth="1"/>
    <col min="3334" max="3334" width="35.140625" style="242" customWidth="1"/>
    <col min="3335" max="3337" width="0" style="242" hidden="1" customWidth="1"/>
    <col min="3338" max="3338" width="24.5703125" style="242" customWidth="1"/>
    <col min="3339" max="3340" width="11.5703125" style="242" customWidth="1"/>
    <col min="3341" max="3341" width="13" style="242" customWidth="1"/>
    <col min="3342" max="3345" width="11.7109375" style="242" customWidth="1"/>
    <col min="3346" max="3346" width="0" style="242" hidden="1" customWidth="1"/>
    <col min="3347" max="3584" width="9.140625" style="242"/>
    <col min="3585" max="3585" width="5.140625" style="242" customWidth="1"/>
    <col min="3586" max="3586" width="0" style="242" hidden="1" customWidth="1"/>
    <col min="3587" max="3587" width="21.140625" style="242" customWidth="1"/>
    <col min="3588" max="3588" width="0" style="242" hidden="1" customWidth="1"/>
    <col min="3589" max="3589" width="5.85546875" style="242" customWidth="1"/>
    <col min="3590" max="3590" width="35.140625" style="242" customWidth="1"/>
    <col min="3591" max="3593" width="0" style="242" hidden="1" customWidth="1"/>
    <col min="3594" max="3594" width="24.5703125" style="242" customWidth="1"/>
    <col min="3595" max="3596" width="11.5703125" style="242" customWidth="1"/>
    <col min="3597" max="3597" width="13" style="242" customWidth="1"/>
    <col min="3598" max="3601" width="11.7109375" style="242" customWidth="1"/>
    <col min="3602" max="3602" width="0" style="242" hidden="1" customWidth="1"/>
    <col min="3603" max="3840" width="9.140625" style="242"/>
    <col min="3841" max="3841" width="5.140625" style="242" customWidth="1"/>
    <col min="3842" max="3842" width="0" style="242" hidden="1" customWidth="1"/>
    <col min="3843" max="3843" width="21.140625" style="242" customWidth="1"/>
    <col min="3844" max="3844" width="0" style="242" hidden="1" customWidth="1"/>
    <col min="3845" max="3845" width="5.85546875" style="242" customWidth="1"/>
    <col min="3846" max="3846" width="35.140625" style="242" customWidth="1"/>
    <col min="3847" max="3849" width="0" style="242" hidden="1" customWidth="1"/>
    <col min="3850" max="3850" width="24.5703125" style="242" customWidth="1"/>
    <col min="3851" max="3852" width="11.5703125" style="242" customWidth="1"/>
    <col min="3853" max="3853" width="13" style="242" customWidth="1"/>
    <col min="3854" max="3857" width="11.7109375" style="242" customWidth="1"/>
    <col min="3858" max="3858" width="0" style="242" hidden="1" customWidth="1"/>
    <col min="3859" max="4096" width="9.140625" style="242"/>
    <col min="4097" max="4097" width="5.140625" style="242" customWidth="1"/>
    <col min="4098" max="4098" width="0" style="242" hidden="1" customWidth="1"/>
    <col min="4099" max="4099" width="21.140625" style="242" customWidth="1"/>
    <col min="4100" max="4100" width="0" style="242" hidden="1" customWidth="1"/>
    <col min="4101" max="4101" width="5.85546875" style="242" customWidth="1"/>
    <col min="4102" max="4102" width="35.140625" style="242" customWidth="1"/>
    <col min="4103" max="4105" width="0" style="242" hidden="1" customWidth="1"/>
    <col min="4106" max="4106" width="24.5703125" style="242" customWidth="1"/>
    <col min="4107" max="4108" width="11.5703125" style="242" customWidth="1"/>
    <col min="4109" max="4109" width="13" style="242" customWidth="1"/>
    <col min="4110" max="4113" width="11.7109375" style="242" customWidth="1"/>
    <col min="4114" max="4114" width="0" style="242" hidden="1" customWidth="1"/>
    <col min="4115" max="4352" width="9.140625" style="242"/>
    <col min="4353" max="4353" width="5.140625" style="242" customWidth="1"/>
    <col min="4354" max="4354" width="0" style="242" hidden="1" customWidth="1"/>
    <col min="4355" max="4355" width="21.140625" style="242" customWidth="1"/>
    <col min="4356" max="4356" width="0" style="242" hidden="1" customWidth="1"/>
    <col min="4357" max="4357" width="5.85546875" style="242" customWidth="1"/>
    <col min="4358" max="4358" width="35.140625" style="242" customWidth="1"/>
    <col min="4359" max="4361" width="0" style="242" hidden="1" customWidth="1"/>
    <col min="4362" max="4362" width="24.5703125" style="242" customWidth="1"/>
    <col min="4363" max="4364" width="11.5703125" style="242" customWidth="1"/>
    <col min="4365" max="4365" width="13" style="242" customWidth="1"/>
    <col min="4366" max="4369" width="11.7109375" style="242" customWidth="1"/>
    <col min="4370" max="4370" width="0" style="242" hidden="1" customWidth="1"/>
    <col min="4371" max="4608" width="9.140625" style="242"/>
    <col min="4609" max="4609" width="5.140625" style="242" customWidth="1"/>
    <col min="4610" max="4610" width="0" style="242" hidden="1" customWidth="1"/>
    <col min="4611" max="4611" width="21.140625" style="242" customWidth="1"/>
    <col min="4612" max="4612" width="0" style="242" hidden="1" customWidth="1"/>
    <col min="4613" max="4613" width="5.85546875" style="242" customWidth="1"/>
    <col min="4614" max="4614" width="35.140625" style="242" customWidth="1"/>
    <col min="4615" max="4617" width="0" style="242" hidden="1" customWidth="1"/>
    <col min="4618" max="4618" width="24.5703125" style="242" customWidth="1"/>
    <col min="4619" max="4620" width="11.5703125" style="242" customWidth="1"/>
    <col min="4621" max="4621" width="13" style="242" customWidth="1"/>
    <col min="4622" max="4625" width="11.7109375" style="242" customWidth="1"/>
    <col min="4626" max="4626" width="0" style="242" hidden="1" customWidth="1"/>
    <col min="4627" max="4864" width="9.140625" style="242"/>
    <col min="4865" max="4865" width="5.140625" style="242" customWidth="1"/>
    <col min="4866" max="4866" width="0" style="242" hidden="1" customWidth="1"/>
    <col min="4867" max="4867" width="21.140625" style="242" customWidth="1"/>
    <col min="4868" max="4868" width="0" style="242" hidden="1" customWidth="1"/>
    <col min="4869" max="4869" width="5.85546875" style="242" customWidth="1"/>
    <col min="4870" max="4870" width="35.140625" style="242" customWidth="1"/>
    <col min="4871" max="4873" width="0" style="242" hidden="1" customWidth="1"/>
    <col min="4874" max="4874" width="24.5703125" style="242" customWidth="1"/>
    <col min="4875" max="4876" width="11.5703125" style="242" customWidth="1"/>
    <col min="4877" max="4877" width="13" style="242" customWidth="1"/>
    <col min="4878" max="4881" width="11.7109375" style="242" customWidth="1"/>
    <col min="4882" max="4882" width="0" style="242" hidden="1" customWidth="1"/>
    <col min="4883" max="5120" width="9.140625" style="242"/>
    <col min="5121" max="5121" width="5.140625" style="242" customWidth="1"/>
    <col min="5122" max="5122" width="0" style="242" hidden="1" customWidth="1"/>
    <col min="5123" max="5123" width="21.140625" style="242" customWidth="1"/>
    <col min="5124" max="5124" width="0" style="242" hidden="1" customWidth="1"/>
    <col min="5125" max="5125" width="5.85546875" style="242" customWidth="1"/>
    <col min="5126" max="5126" width="35.140625" style="242" customWidth="1"/>
    <col min="5127" max="5129" width="0" style="242" hidden="1" customWidth="1"/>
    <col min="5130" max="5130" width="24.5703125" style="242" customWidth="1"/>
    <col min="5131" max="5132" width="11.5703125" style="242" customWidth="1"/>
    <col min="5133" max="5133" width="13" style="242" customWidth="1"/>
    <col min="5134" max="5137" width="11.7109375" style="242" customWidth="1"/>
    <col min="5138" max="5138" width="0" style="242" hidden="1" customWidth="1"/>
    <col min="5139" max="5376" width="9.140625" style="242"/>
    <col min="5377" max="5377" width="5.140625" style="242" customWidth="1"/>
    <col min="5378" max="5378" width="0" style="242" hidden="1" customWidth="1"/>
    <col min="5379" max="5379" width="21.140625" style="242" customWidth="1"/>
    <col min="5380" max="5380" width="0" style="242" hidden="1" customWidth="1"/>
    <col min="5381" max="5381" width="5.85546875" style="242" customWidth="1"/>
    <col min="5382" max="5382" width="35.140625" style="242" customWidth="1"/>
    <col min="5383" max="5385" width="0" style="242" hidden="1" customWidth="1"/>
    <col min="5386" max="5386" width="24.5703125" style="242" customWidth="1"/>
    <col min="5387" max="5388" width="11.5703125" style="242" customWidth="1"/>
    <col min="5389" max="5389" width="13" style="242" customWidth="1"/>
    <col min="5390" max="5393" width="11.7109375" style="242" customWidth="1"/>
    <col min="5394" max="5394" width="0" style="242" hidden="1" customWidth="1"/>
    <col min="5395" max="5632" width="9.140625" style="242"/>
    <col min="5633" max="5633" width="5.140625" style="242" customWidth="1"/>
    <col min="5634" max="5634" width="0" style="242" hidden="1" customWidth="1"/>
    <col min="5635" max="5635" width="21.140625" style="242" customWidth="1"/>
    <col min="5636" max="5636" width="0" style="242" hidden="1" customWidth="1"/>
    <col min="5637" max="5637" width="5.85546875" style="242" customWidth="1"/>
    <col min="5638" max="5638" width="35.140625" style="242" customWidth="1"/>
    <col min="5639" max="5641" width="0" style="242" hidden="1" customWidth="1"/>
    <col min="5642" max="5642" width="24.5703125" style="242" customWidth="1"/>
    <col min="5643" max="5644" width="11.5703125" style="242" customWidth="1"/>
    <col min="5645" max="5645" width="13" style="242" customWidth="1"/>
    <col min="5646" max="5649" width="11.7109375" style="242" customWidth="1"/>
    <col min="5650" max="5650" width="0" style="242" hidden="1" customWidth="1"/>
    <col min="5651" max="5888" width="9.140625" style="242"/>
    <col min="5889" max="5889" width="5.140625" style="242" customWidth="1"/>
    <col min="5890" max="5890" width="0" style="242" hidden="1" customWidth="1"/>
    <col min="5891" max="5891" width="21.140625" style="242" customWidth="1"/>
    <col min="5892" max="5892" width="0" style="242" hidden="1" customWidth="1"/>
    <col min="5893" max="5893" width="5.85546875" style="242" customWidth="1"/>
    <col min="5894" max="5894" width="35.140625" style="242" customWidth="1"/>
    <col min="5895" max="5897" width="0" style="242" hidden="1" customWidth="1"/>
    <col min="5898" max="5898" width="24.5703125" style="242" customWidth="1"/>
    <col min="5899" max="5900" width="11.5703125" style="242" customWidth="1"/>
    <col min="5901" max="5901" width="13" style="242" customWidth="1"/>
    <col min="5902" max="5905" width="11.7109375" style="242" customWidth="1"/>
    <col min="5906" max="5906" width="0" style="242" hidden="1" customWidth="1"/>
    <col min="5907" max="6144" width="9.140625" style="242"/>
    <col min="6145" max="6145" width="5.140625" style="242" customWidth="1"/>
    <col min="6146" max="6146" width="0" style="242" hidden="1" customWidth="1"/>
    <col min="6147" max="6147" width="21.140625" style="242" customWidth="1"/>
    <col min="6148" max="6148" width="0" style="242" hidden="1" customWidth="1"/>
    <col min="6149" max="6149" width="5.85546875" style="242" customWidth="1"/>
    <col min="6150" max="6150" width="35.140625" style="242" customWidth="1"/>
    <col min="6151" max="6153" width="0" style="242" hidden="1" customWidth="1"/>
    <col min="6154" max="6154" width="24.5703125" style="242" customWidth="1"/>
    <col min="6155" max="6156" width="11.5703125" style="242" customWidth="1"/>
    <col min="6157" max="6157" width="13" style="242" customWidth="1"/>
    <col min="6158" max="6161" width="11.7109375" style="242" customWidth="1"/>
    <col min="6162" max="6162" width="0" style="242" hidden="1" customWidth="1"/>
    <col min="6163" max="6400" width="9.140625" style="242"/>
    <col min="6401" max="6401" width="5.140625" style="242" customWidth="1"/>
    <col min="6402" max="6402" width="0" style="242" hidden="1" customWidth="1"/>
    <col min="6403" max="6403" width="21.140625" style="242" customWidth="1"/>
    <col min="6404" max="6404" width="0" style="242" hidden="1" customWidth="1"/>
    <col min="6405" max="6405" width="5.85546875" style="242" customWidth="1"/>
    <col min="6406" max="6406" width="35.140625" style="242" customWidth="1"/>
    <col min="6407" max="6409" width="0" style="242" hidden="1" customWidth="1"/>
    <col min="6410" max="6410" width="24.5703125" style="242" customWidth="1"/>
    <col min="6411" max="6412" width="11.5703125" style="242" customWidth="1"/>
    <col min="6413" max="6413" width="13" style="242" customWidth="1"/>
    <col min="6414" max="6417" width="11.7109375" style="242" customWidth="1"/>
    <col min="6418" max="6418" width="0" style="242" hidden="1" customWidth="1"/>
    <col min="6419" max="6656" width="9.140625" style="242"/>
    <col min="6657" max="6657" width="5.140625" style="242" customWidth="1"/>
    <col min="6658" max="6658" width="0" style="242" hidden="1" customWidth="1"/>
    <col min="6659" max="6659" width="21.140625" style="242" customWidth="1"/>
    <col min="6660" max="6660" width="0" style="242" hidden="1" customWidth="1"/>
    <col min="6661" max="6661" width="5.85546875" style="242" customWidth="1"/>
    <col min="6662" max="6662" width="35.140625" style="242" customWidth="1"/>
    <col min="6663" max="6665" width="0" style="242" hidden="1" customWidth="1"/>
    <col min="6666" max="6666" width="24.5703125" style="242" customWidth="1"/>
    <col min="6667" max="6668" width="11.5703125" style="242" customWidth="1"/>
    <col min="6669" max="6669" width="13" style="242" customWidth="1"/>
    <col min="6670" max="6673" width="11.7109375" style="242" customWidth="1"/>
    <col min="6674" max="6674" width="0" style="242" hidden="1" customWidth="1"/>
    <col min="6675" max="6912" width="9.140625" style="242"/>
    <col min="6913" max="6913" width="5.140625" style="242" customWidth="1"/>
    <col min="6914" max="6914" width="0" style="242" hidden="1" customWidth="1"/>
    <col min="6915" max="6915" width="21.140625" style="242" customWidth="1"/>
    <col min="6916" max="6916" width="0" style="242" hidden="1" customWidth="1"/>
    <col min="6917" max="6917" width="5.85546875" style="242" customWidth="1"/>
    <col min="6918" max="6918" width="35.140625" style="242" customWidth="1"/>
    <col min="6919" max="6921" width="0" style="242" hidden="1" customWidth="1"/>
    <col min="6922" max="6922" width="24.5703125" style="242" customWidth="1"/>
    <col min="6923" max="6924" width="11.5703125" style="242" customWidth="1"/>
    <col min="6925" max="6925" width="13" style="242" customWidth="1"/>
    <col min="6926" max="6929" width="11.7109375" style="242" customWidth="1"/>
    <col min="6930" max="6930" width="0" style="242" hidden="1" customWidth="1"/>
    <col min="6931" max="7168" width="9.140625" style="242"/>
    <col min="7169" max="7169" width="5.140625" style="242" customWidth="1"/>
    <col min="7170" max="7170" width="0" style="242" hidden="1" customWidth="1"/>
    <col min="7171" max="7171" width="21.140625" style="242" customWidth="1"/>
    <col min="7172" max="7172" width="0" style="242" hidden="1" customWidth="1"/>
    <col min="7173" max="7173" width="5.85546875" style="242" customWidth="1"/>
    <col min="7174" max="7174" width="35.140625" style="242" customWidth="1"/>
    <col min="7175" max="7177" width="0" style="242" hidden="1" customWidth="1"/>
    <col min="7178" max="7178" width="24.5703125" style="242" customWidth="1"/>
    <col min="7179" max="7180" width="11.5703125" style="242" customWidth="1"/>
    <col min="7181" max="7181" width="13" style="242" customWidth="1"/>
    <col min="7182" max="7185" width="11.7109375" style="242" customWidth="1"/>
    <col min="7186" max="7186" width="0" style="242" hidden="1" customWidth="1"/>
    <col min="7187" max="7424" width="9.140625" style="242"/>
    <col min="7425" max="7425" width="5.140625" style="242" customWidth="1"/>
    <col min="7426" max="7426" width="0" style="242" hidden="1" customWidth="1"/>
    <col min="7427" max="7427" width="21.140625" style="242" customWidth="1"/>
    <col min="7428" max="7428" width="0" style="242" hidden="1" customWidth="1"/>
    <col min="7429" max="7429" width="5.85546875" style="242" customWidth="1"/>
    <col min="7430" max="7430" width="35.140625" style="242" customWidth="1"/>
    <col min="7431" max="7433" width="0" style="242" hidden="1" customWidth="1"/>
    <col min="7434" max="7434" width="24.5703125" style="242" customWidth="1"/>
    <col min="7435" max="7436" width="11.5703125" style="242" customWidth="1"/>
    <col min="7437" max="7437" width="13" style="242" customWidth="1"/>
    <col min="7438" max="7441" width="11.7109375" style="242" customWidth="1"/>
    <col min="7442" max="7442" width="0" style="242" hidden="1" customWidth="1"/>
    <col min="7443" max="7680" width="9.140625" style="242"/>
    <col min="7681" max="7681" width="5.140625" style="242" customWidth="1"/>
    <col min="7682" max="7682" width="0" style="242" hidden="1" customWidth="1"/>
    <col min="7683" max="7683" width="21.140625" style="242" customWidth="1"/>
    <col min="7684" max="7684" width="0" style="242" hidden="1" customWidth="1"/>
    <col min="7685" max="7685" width="5.85546875" style="242" customWidth="1"/>
    <col min="7686" max="7686" width="35.140625" style="242" customWidth="1"/>
    <col min="7687" max="7689" width="0" style="242" hidden="1" customWidth="1"/>
    <col min="7690" max="7690" width="24.5703125" style="242" customWidth="1"/>
    <col min="7691" max="7692" width="11.5703125" style="242" customWidth="1"/>
    <col min="7693" max="7693" width="13" style="242" customWidth="1"/>
    <col min="7694" max="7697" width="11.7109375" style="242" customWidth="1"/>
    <col min="7698" max="7698" width="0" style="242" hidden="1" customWidth="1"/>
    <col min="7699" max="7936" width="9.140625" style="242"/>
    <col min="7937" max="7937" width="5.140625" style="242" customWidth="1"/>
    <col min="7938" max="7938" width="0" style="242" hidden="1" customWidth="1"/>
    <col min="7939" max="7939" width="21.140625" style="242" customWidth="1"/>
    <col min="7940" max="7940" width="0" style="242" hidden="1" customWidth="1"/>
    <col min="7941" max="7941" width="5.85546875" style="242" customWidth="1"/>
    <col min="7942" max="7942" width="35.140625" style="242" customWidth="1"/>
    <col min="7943" max="7945" width="0" style="242" hidden="1" customWidth="1"/>
    <col min="7946" max="7946" width="24.5703125" style="242" customWidth="1"/>
    <col min="7947" max="7948" width="11.5703125" style="242" customWidth="1"/>
    <col min="7949" max="7949" width="13" style="242" customWidth="1"/>
    <col min="7950" max="7953" width="11.7109375" style="242" customWidth="1"/>
    <col min="7954" max="7954" width="0" style="242" hidden="1" customWidth="1"/>
    <col min="7955" max="8192" width="9.140625" style="242"/>
    <col min="8193" max="8193" width="5.140625" style="242" customWidth="1"/>
    <col min="8194" max="8194" width="0" style="242" hidden="1" customWidth="1"/>
    <col min="8195" max="8195" width="21.140625" style="242" customWidth="1"/>
    <col min="8196" max="8196" width="0" style="242" hidden="1" customWidth="1"/>
    <col min="8197" max="8197" width="5.85546875" style="242" customWidth="1"/>
    <col min="8198" max="8198" width="35.140625" style="242" customWidth="1"/>
    <col min="8199" max="8201" width="0" style="242" hidden="1" customWidth="1"/>
    <col min="8202" max="8202" width="24.5703125" style="242" customWidth="1"/>
    <col min="8203" max="8204" width="11.5703125" style="242" customWidth="1"/>
    <col min="8205" max="8205" width="13" style="242" customWidth="1"/>
    <col min="8206" max="8209" width="11.7109375" style="242" customWidth="1"/>
    <col min="8210" max="8210" width="0" style="242" hidden="1" customWidth="1"/>
    <col min="8211" max="8448" width="9.140625" style="242"/>
    <col min="8449" max="8449" width="5.140625" style="242" customWidth="1"/>
    <col min="8450" max="8450" width="0" style="242" hidden="1" customWidth="1"/>
    <col min="8451" max="8451" width="21.140625" style="242" customWidth="1"/>
    <col min="8452" max="8452" width="0" style="242" hidden="1" customWidth="1"/>
    <col min="8453" max="8453" width="5.85546875" style="242" customWidth="1"/>
    <col min="8454" max="8454" width="35.140625" style="242" customWidth="1"/>
    <col min="8455" max="8457" width="0" style="242" hidden="1" customWidth="1"/>
    <col min="8458" max="8458" width="24.5703125" style="242" customWidth="1"/>
    <col min="8459" max="8460" width="11.5703125" style="242" customWidth="1"/>
    <col min="8461" max="8461" width="13" style="242" customWidth="1"/>
    <col min="8462" max="8465" width="11.7109375" style="242" customWidth="1"/>
    <col min="8466" max="8466" width="0" style="242" hidden="1" customWidth="1"/>
    <col min="8467" max="8704" width="9.140625" style="242"/>
    <col min="8705" max="8705" width="5.140625" style="242" customWidth="1"/>
    <col min="8706" max="8706" width="0" style="242" hidden="1" customWidth="1"/>
    <col min="8707" max="8707" width="21.140625" style="242" customWidth="1"/>
    <col min="8708" max="8708" width="0" style="242" hidden="1" customWidth="1"/>
    <col min="8709" max="8709" width="5.85546875" style="242" customWidth="1"/>
    <col min="8710" max="8710" width="35.140625" style="242" customWidth="1"/>
    <col min="8711" max="8713" width="0" style="242" hidden="1" customWidth="1"/>
    <col min="8714" max="8714" width="24.5703125" style="242" customWidth="1"/>
    <col min="8715" max="8716" width="11.5703125" style="242" customWidth="1"/>
    <col min="8717" max="8717" width="13" style="242" customWidth="1"/>
    <col min="8718" max="8721" width="11.7109375" style="242" customWidth="1"/>
    <col min="8722" max="8722" width="0" style="242" hidden="1" customWidth="1"/>
    <col min="8723" max="8960" width="9.140625" style="242"/>
    <col min="8961" max="8961" width="5.140625" style="242" customWidth="1"/>
    <col min="8962" max="8962" width="0" style="242" hidden="1" customWidth="1"/>
    <col min="8963" max="8963" width="21.140625" style="242" customWidth="1"/>
    <col min="8964" max="8964" width="0" style="242" hidden="1" customWidth="1"/>
    <col min="8965" max="8965" width="5.85546875" style="242" customWidth="1"/>
    <col min="8966" max="8966" width="35.140625" style="242" customWidth="1"/>
    <col min="8967" max="8969" width="0" style="242" hidden="1" customWidth="1"/>
    <col min="8970" max="8970" width="24.5703125" style="242" customWidth="1"/>
    <col min="8971" max="8972" width="11.5703125" style="242" customWidth="1"/>
    <col min="8973" max="8973" width="13" style="242" customWidth="1"/>
    <col min="8974" max="8977" width="11.7109375" style="242" customWidth="1"/>
    <col min="8978" max="8978" width="0" style="242" hidden="1" customWidth="1"/>
    <col min="8979" max="9216" width="9.140625" style="242"/>
    <col min="9217" max="9217" width="5.140625" style="242" customWidth="1"/>
    <col min="9218" max="9218" width="0" style="242" hidden="1" customWidth="1"/>
    <col min="9219" max="9219" width="21.140625" style="242" customWidth="1"/>
    <col min="9220" max="9220" width="0" style="242" hidden="1" customWidth="1"/>
    <col min="9221" max="9221" width="5.85546875" style="242" customWidth="1"/>
    <col min="9222" max="9222" width="35.140625" style="242" customWidth="1"/>
    <col min="9223" max="9225" width="0" style="242" hidden="1" customWidth="1"/>
    <col min="9226" max="9226" width="24.5703125" style="242" customWidth="1"/>
    <col min="9227" max="9228" width="11.5703125" style="242" customWidth="1"/>
    <col min="9229" max="9229" width="13" style="242" customWidth="1"/>
    <col min="9230" max="9233" width="11.7109375" style="242" customWidth="1"/>
    <col min="9234" max="9234" width="0" style="242" hidden="1" customWidth="1"/>
    <col min="9235" max="9472" width="9.140625" style="242"/>
    <col min="9473" max="9473" width="5.140625" style="242" customWidth="1"/>
    <col min="9474" max="9474" width="0" style="242" hidden="1" customWidth="1"/>
    <col min="9475" max="9475" width="21.140625" style="242" customWidth="1"/>
    <col min="9476" max="9476" width="0" style="242" hidden="1" customWidth="1"/>
    <col min="9477" max="9477" width="5.85546875" style="242" customWidth="1"/>
    <col min="9478" max="9478" width="35.140625" style="242" customWidth="1"/>
    <col min="9479" max="9481" width="0" style="242" hidden="1" customWidth="1"/>
    <col min="9482" max="9482" width="24.5703125" style="242" customWidth="1"/>
    <col min="9483" max="9484" width="11.5703125" style="242" customWidth="1"/>
    <col min="9485" max="9485" width="13" style="242" customWidth="1"/>
    <col min="9486" max="9489" width="11.7109375" style="242" customWidth="1"/>
    <col min="9490" max="9490" width="0" style="242" hidden="1" customWidth="1"/>
    <col min="9491" max="9728" width="9.140625" style="242"/>
    <col min="9729" max="9729" width="5.140625" style="242" customWidth="1"/>
    <col min="9730" max="9730" width="0" style="242" hidden="1" customWidth="1"/>
    <col min="9731" max="9731" width="21.140625" style="242" customWidth="1"/>
    <col min="9732" max="9732" width="0" style="242" hidden="1" customWidth="1"/>
    <col min="9733" max="9733" width="5.85546875" style="242" customWidth="1"/>
    <col min="9734" max="9734" width="35.140625" style="242" customWidth="1"/>
    <col min="9735" max="9737" width="0" style="242" hidden="1" customWidth="1"/>
    <col min="9738" max="9738" width="24.5703125" style="242" customWidth="1"/>
    <col min="9739" max="9740" width="11.5703125" style="242" customWidth="1"/>
    <col min="9741" max="9741" width="13" style="242" customWidth="1"/>
    <col min="9742" max="9745" width="11.7109375" style="242" customWidth="1"/>
    <col min="9746" max="9746" width="0" style="242" hidden="1" customWidth="1"/>
    <col min="9747" max="9984" width="9.140625" style="242"/>
    <col min="9985" max="9985" width="5.140625" style="242" customWidth="1"/>
    <col min="9986" max="9986" width="0" style="242" hidden="1" customWidth="1"/>
    <col min="9987" max="9987" width="21.140625" style="242" customWidth="1"/>
    <col min="9988" max="9988" width="0" style="242" hidden="1" customWidth="1"/>
    <col min="9989" max="9989" width="5.85546875" style="242" customWidth="1"/>
    <col min="9990" max="9990" width="35.140625" style="242" customWidth="1"/>
    <col min="9991" max="9993" width="0" style="242" hidden="1" customWidth="1"/>
    <col min="9994" max="9994" width="24.5703125" style="242" customWidth="1"/>
    <col min="9995" max="9996" width="11.5703125" style="242" customWidth="1"/>
    <col min="9997" max="9997" width="13" style="242" customWidth="1"/>
    <col min="9998" max="10001" width="11.7109375" style="242" customWidth="1"/>
    <col min="10002" max="10002" width="0" style="242" hidden="1" customWidth="1"/>
    <col min="10003" max="10240" width="9.140625" style="242"/>
    <col min="10241" max="10241" width="5.140625" style="242" customWidth="1"/>
    <col min="10242" max="10242" width="0" style="242" hidden="1" customWidth="1"/>
    <col min="10243" max="10243" width="21.140625" style="242" customWidth="1"/>
    <col min="10244" max="10244" width="0" style="242" hidden="1" customWidth="1"/>
    <col min="10245" max="10245" width="5.85546875" style="242" customWidth="1"/>
    <col min="10246" max="10246" width="35.140625" style="242" customWidth="1"/>
    <col min="10247" max="10249" width="0" style="242" hidden="1" customWidth="1"/>
    <col min="10250" max="10250" width="24.5703125" style="242" customWidth="1"/>
    <col min="10251" max="10252" width="11.5703125" style="242" customWidth="1"/>
    <col min="10253" max="10253" width="13" style="242" customWidth="1"/>
    <col min="10254" max="10257" width="11.7109375" style="242" customWidth="1"/>
    <col min="10258" max="10258" width="0" style="242" hidden="1" customWidth="1"/>
    <col min="10259" max="10496" width="9.140625" style="242"/>
    <col min="10497" max="10497" width="5.140625" style="242" customWidth="1"/>
    <col min="10498" max="10498" width="0" style="242" hidden="1" customWidth="1"/>
    <col min="10499" max="10499" width="21.140625" style="242" customWidth="1"/>
    <col min="10500" max="10500" width="0" style="242" hidden="1" customWidth="1"/>
    <col min="10501" max="10501" width="5.85546875" style="242" customWidth="1"/>
    <col min="10502" max="10502" width="35.140625" style="242" customWidth="1"/>
    <col min="10503" max="10505" width="0" style="242" hidden="1" customWidth="1"/>
    <col min="10506" max="10506" width="24.5703125" style="242" customWidth="1"/>
    <col min="10507" max="10508" width="11.5703125" style="242" customWidth="1"/>
    <col min="10509" max="10509" width="13" style="242" customWidth="1"/>
    <col min="10510" max="10513" width="11.7109375" style="242" customWidth="1"/>
    <col min="10514" max="10514" width="0" style="242" hidden="1" customWidth="1"/>
    <col min="10515" max="10752" width="9.140625" style="242"/>
    <col min="10753" max="10753" width="5.140625" style="242" customWidth="1"/>
    <col min="10754" max="10754" width="0" style="242" hidden="1" customWidth="1"/>
    <col min="10755" max="10755" width="21.140625" style="242" customWidth="1"/>
    <col min="10756" max="10756" width="0" style="242" hidden="1" customWidth="1"/>
    <col min="10757" max="10757" width="5.85546875" style="242" customWidth="1"/>
    <col min="10758" max="10758" width="35.140625" style="242" customWidth="1"/>
    <col min="10759" max="10761" width="0" style="242" hidden="1" customWidth="1"/>
    <col min="10762" max="10762" width="24.5703125" style="242" customWidth="1"/>
    <col min="10763" max="10764" width="11.5703125" style="242" customWidth="1"/>
    <col min="10765" max="10765" width="13" style="242" customWidth="1"/>
    <col min="10766" max="10769" width="11.7109375" style="242" customWidth="1"/>
    <col min="10770" max="10770" width="0" style="242" hidden="1" customWidth="1"/>
    <col min="10771" max="11008" width="9.140625" style="242"/>
    <col min="11009" max="11009" width="5.140625" style="242" customWidth="1"/>
    <col min="11010" max="11010" width="0" style="242" hidden="1" customWidth="1"/>
    <col min="11011" max="11011" width="21.140625" style="242" customWidth="1"/>
    <col min="11012" max="11012" width="0" style="242" hidden="1" customWidth="1"/>
    <col min="11013" max="11013" width="5.85546875" style="242" customWidth="1"/>
    <col min="11014" max="11014" width="35.140625" style="242" customWidth="1"/>
    <col min="11015" max="11017" width="0" style="242" hidden="1" customWidth="1"/>
    <col min="11018" max="11018" width="24.5703125" style="242" customWidth="1"/>
    <col min="11019" max="11020" width="11.5703125" style="242" customWidth="1"/>
    <col min="11021" max="11021" width="13" style="242" customWidth="1"/>
    <col min="11022" max="11025" width="11.7109375" style="242" customWidth="1"/>
    <col min="11026" max="11026" width="0" style="242" hidden="1" customWidth="1"/>
    <col min="11027" max="11264" width="9.140625" style="242"/>
    <col min="11265" max="11265" width="5.140625" style="242" customWidth="1"/>
    <col min="11266" max="11266" width="0" style="242" hidden="1" customWidth="1"/>
    <col min="11267" max="11267" width="21.140625" style="242" customWidth="1"/>
    <col min="11268" max="11268" width="0" style="242" hidden="1" customWidth="1"/>
    <col min="11269" max="11269" width="5.85546875" style="242" customWidth="1"/>
    <col min="11270" max="11270" width="35.140625" style="242" customWidth="1"/>
    <col min="11271" max="11273" width="0" style="242" hidden="1" customWidth="1"/>
    <col min="11274" max="11274" width="24.5703125" style="242" customWidth="1"/>
    <col min="11275" max="11276" width="11.5703125" style="242" customWidth="1"/>
    <col min="11277" max="11277" width="13" style="242" customWidth="1"/>
    <col min="11278" max="11281" width="11.7109375" style="242" customWidth="1"/>
    <col min="11282" max="11282" width="0" style="242" hidden="1" customWidth="1"/>
    <col min="11283" max="11520" width="9.140625" style="242"/>
    <col min="11521" max="11521" width="5.140625" style="242" customWidth="1"/>
    <col min="11522" max="11522" width="0" style="242" hidden="1" customWidth="1"/>
    <col min="11523" max="11523" width="21.140625" style="242" customWidth="1"/>
    <col min="11524" max="11524" width="0" style="242" hidden="1" customWidth="1"/>
    <col min="11525" max="11525" width="5.85546875" style="242" customWidth="1"/>
    <col min="11526" max="11526" width="35.140625" style="242" customWidth="1"/>
    <col min="11527" max="11529" width="0" style="242" hidden="1" customWidth="1"/>
    <col min="11530" max="11530" width="24.5703125" style="242" customWidth="1"/>
    <col min="11531" max="11532" width="11.5703125" style="242" customWidth="1"/>
    <col min="11533" max="11533" width="13" style="242" customWidth="1"/>
    <col min="11534" max="11537" width="11.7109375" style="242" customWidth="1"/>
    <col min="11538" max="11538" width="0" style="242" hidden="1" customWidth="1"/>
    <col min="11539" max="11776" width="9.140625" style="242"/>
    <col min="11777" max="11777" width="5.140625" style="242" customWidth="1"/>
    <col min="11778" max="11778" width="0" style="242" hidden="1" customWidth="1"/>
    <col min="11779" max="11779" width="21.140625" style="242" customWidth="1"/>
    <col min="11780" max="11780" width="0" style="242" hidden="1" customWidth="1"/>
    <col min="11781" max="11781" width="5.85546875" style="242" customWidth="1"/>
    <col min="11782" max="11782" width="35.140625" style="242" customWidth="1"/>
    <col min="11783" max="11785" width="0" style="242" hidden="1" customWidth="1"/>
    <col min="11786" max="11786" width="24.5703125" style="242" customWidth="1"/>
    <col min="11787" max="11788" width="11.5703125" style="242" customWidth="1"/>
    <col min="11789" max="11789" width="13" style="242" customWidth="1"/>
    <col min="11790" max="11793" width="11.7109375" style="242" customWidth="1"/>
    <col min="11794" max="11794" width="0" style="242" hidden="1" customWidth="1"/>
    <col min="11795" max="12032" width="9.140625" style="242"/>
    <col min="12033" max="12033" width="5.140625" style="242" customWidth="1"/>
    <col min="12034" max="12034" width="0" style="242" hidden="1" customWidth="1"/>
    <col min="12035" max="12035" width="21.140625" style="242" customWidth="1"/>
    <col min="12036" max="12036" width="0" style="242" hidden="1" customWidth="1"/>
    <col min="12037" max="12037" width="5.85546875" style="242" customWidth="1"/>
    <col min="12038" max="12038" width="35.140625" style="242" customWidth="1"/>
    <col min="12039" max="12041" width="0" style="242" hidden="1" customWidth="1"/>
    <col min="12042" max="12042" width="24.5703125" style="242" customWidth="1"/>
    <col min="12043" max="12044" width="11.5703125" style="242" customWidth="1"/>
    <col min="12045" max="12045" width="13" style="242" customWidth="1"/>
    <col min="12046" max="12049" width="11.7109375" style="242" customWidth="1"/>
    <col min="12050" max="12050" width="0" style="242" hidden="1" customWidth="1"/>
    <col min="12051" max="12288" width="9.140625" style="242"/>
    <col min="12289" max="12289" width="5.140625" style="242" customWidth="1"/>
    <col min="12290" max="12290" width="0" style="242" hidden="1" customWidth="1"/>
    <col min="12291" max="12291" width="21.140625" style="242" customWidth="1"/>
    <col min="12292" max="12292" width="0" style="242" hidden="1" customWidth="1"/>
    <col min="12293" max="12293" width="5.85546875" style="242" customWidth="1"/>
    <col min="12294" max="12294" width="35.140625" style="242" customWidth="1"/>
    <col min="12295" max="12297" width="0" style="242" hidden="1" customWidth="1"/>
    <col min="12298" max="12298" width="24.5703125" style="242" customWidth="1"/>
    <col min="12299" max="12300" width="11.5703125" style="242" customWidth="1"/>
    <col min="12301" max="12301" width="13" style="242" customWidth="1"/>
    <col min="12302" max="12305" width="11.7109375" style="242" customWidth="1"/>
    <col min="12306" max="12306" width="0" style="242" hidden="1" customWidth="1"/>
    <col min="12307" max="12544" width="9.140625" style="242"/>
    <col min="12545" max="12545" width="5.140625" style="242" customWidth="1"/>
    <col min="12546" max="12546" width="0" style="242" hidden="1" customWidth="1"/>
    <col min="12547" max="12547" width="21.140625" style="242" customWidth="1"/>
    <col min="12548" max="12548" width="0" style="242" hidden="1" customWidth="1"/>
    <col min="12549" max="12549" width="5.85546875" style="242" customWidth="1"/>
    <col min="12550" max="12550" width="35.140625" style="242" customWidth="1"/>
    <col min="12551" max="12553" width="0" style="242" hidden="1" customWidth="1"/>
    <col min="12554" max="12554" width="24.5703125" style="242" customWidth="1"/>
    <col min="12555" max="12556" width="11.5703125" style="242" customWidth="1"/>
    <col min="12557" max="12557" width="13" style="242" customWidth="1"/>
    <col min="12558" max="12561" width="11.7109375" style="242" customWidth="1"/>
    <col min="12562" max="12562" width="0" style="242" hidden="1" customWidth="1"/>
    <col min="12563" max="12800" width="9.140625" style="242"/>
    <col min="12801" max="12801" width="5.140625" style="242" customWidth="1"/>
    <col min="12802" max="12802" width="0" style="242" hidden="1" customWidth="1"/>
    <col min="12803" max="12803" width="21.140625" style="242" customWidth="1"/>
    <col min="12804" max="12804" width="0" style="242" hidden="1" customWidth="1"/>
    <col min="12805" max="12805" width="5.85546875" style="242" customWidth="1"/>
    <col min="12806" max="12806" width="35.140625" style="242" customWidth="1"/>
    <col min="12807" max="12809" width="0" style="242" hidden="1" customWidth="1"/>
    <col min="12810" max="12810" width="24.5703125" style="242" customWidth="1"/>
    <col min="12811" max="12812" width="11.5703125" style="242" customWidth="1"/>
    <col min="12813" max="12813" width="13" style="242" customWidth="1"/>
    <col min="12814" max="12817" width="11.7109375" style="242" customWidth="1"/>
    <col min="12818" max="12818" width="0" style="242" hidden="1" customWidth="1"/>
    <col min="12819" max="13056" width="9.140625" style="242"/>
    <col min="13057" max="13057" width="5.140625" style="242" customWidth="1"/>
    <col min="13058" max="13058" width="0" style="242" hidden="1" customWidth="1"/>
    <col min="13059" max="13059" width="21.140625" style="242" customWidth="1"/>
    <col min="13060" max="13060" width="0" style="242" hidden="1" customWidth="1"/>
    <col min="13061" max="13061" width="5.85546875" style="242" customWidth="1"/>
    <col min="13062" max="13062" width="35.140625" style="242" customWidth="1"/>
    <col min="13063" max="13065" width="0" style="242" hidden="1" customWidth="1"/>
    <col min="13066" max="13066" width="24.5703125" style="242" customWidth="1"/>
    <col min="13067" max="13068" width="11.5703125" style="242" customWidth="1"/>
    <col min="13069" max="13069" width="13" style="242" customWidth="1"/>
    <col min="13070" max="13073" width="11.7109375" style="242" customWidth="1"/>
    <col min="13074" max="13074" width="0" style="242" hidden="1" customWidth="1"/>
    <col min="13075" max="13312" width="9.140625" style="242"/>
    <col min="13313" max="13313" width="5.140625" style="242" customWidth="1"/>
    <col min="13314" max="13314" width="0" style="242" hidden="1" customWidth="1"/>
    <col min="13315" max="13315" width="21.140625" style="242" customWidth="1"/>
    <col min="13316" max="13316" width="0" style="242" hidden="1" customWidth="1"/>
    <col min="13317" max="13317" width="5.85546875" style="242" customWidth="1"/>
    <col min="13318" max="13318" width="35.140625" style="242" customWidth="1"/>
    <col min="13319" max="13321" width="0" style="242" hidden="1" customWidth="1"/>
    <col min="13322" max="13322" width="24.5703125" style="242" customWidth="1"/>
    <col min="13323" max="13324" width="11.5703125" style="242" customWidth="1"/>
    <col min="13325" max="13325" width="13" style="242" customWidth="1"/>
    <col min="13326" max="13329" width="11.7109375" style="242" customWidth="1"/>
    <col min="13330" max="13330" width="0" style="242" hidden="1" customWidth="1"/>
    <col min="13331" max="13568" width="9.140625" style="242"/>
    <col min="13569" max="13569" width="5.140625" style="242" customWidth="1"/>
    <col min="13570" max="13570" width="0" style="242" hidden="1" customWidth="1"/>
    <col min="13571" max="13571" width="21.140625" style="242" customWidth="1"/>
    <col min="13572" max="13572" width="0" style="242" hidden="1" customWidth="1"/>
    <col min="13573" max="13573" width="5.85546875" style="242" customWidth="1"/>
    <col min="13574" max="13574" width="35.140625" style="242" customWidth="1"/>
    <col min="13575" max="13577" width="0" style="242" hidden="1" customWidth="1"/>
    <col min="13578" max="13578" width="24.5703125" style="242" customWidth="1"/>
    <col min="13579" max="13580" width="11.5703125" style="242" customWidth="1"/>
    <col min="13581" max="13581" width="13" style="242" customWidth="1"/>
    <col min="13582" max="13585" width="11.7109375" style="242" customWidth="1"/>
    <col min="13586" max="13586" width="0" style="242" hidden="1" customWidth="1"/>
    <col min="13587" max="13824" width="9.140625" style="242"/>
    <col min="13825" max="13825" width="5.140625" style="242" customWidth="1"/>
    <col min="13826" max="13826" width="0" style="242" hidden="1" customWidth="1"/>
    <col min="13827" max="13827" width="21.140625" style="242" customWidth="1"/>
    <col min="13828" max="13828" width="0" style="242" hidden="1" customWidth="1"/>
    <col min="13829" max="13829" width="5.85546875" style="242" customWidth="1"/>
    <col min="13830" max="13830" width="35.140625" style="242" customWidth="1"/>
    <col min="13831" max="13833" width="0" style="242" hidden="1" customWidth="1"/>
    <col min="13834" max="13834" width="24.5703125" style="242" customWidth="1"/>
    <col min="13835" max="13836" width="11.5703125" style="242" customWidth="1"/>
    <col min="13837" max="13837" width="13" style="242" customWidth="1"/>
    <col min="13838" max="13841" width="11.7109375" style="242" customWidth="1"/>
    <col min="13842" max="13842" width="0" style="242" hidden="1" customWidth="1"/>
    <col min="13843" max="14080" width="9.140625" style="242"/>
    <col min="14081" max="14081" width="5.140625" style="242" customWidth="1"/>
    <col min="14082" max="14082" width="0" style="242" hidden="1" customWidth="1"/>
    <col min="14083" max="14083" width="21.140625" style="242" customWidth="1"/>
    <col min="14084" max="14084" width="0" style="242" hidden="1" customWidth="1"/>
    <col min="14085" max="14085" width="5.85546875" style="242" customWidth="1"/>
    <col min="14086" max="14086" width="35.140625" style="242" customWidth="1"/>
    <col min="14087" max="14089" width="0" style="242" hidden="1" customWidth="1"/>
    <col min="14090" max="14090" width="24.5703125" style="242" customWidth="1"/>
    <col min="14091" max="14092" width="11.5703125" style="242" customWidth="1"/>
    <col min="14093" max="14093" width="13" style="242" customWidth="1"/>
    <col min="14094" max="14097" width="11.7109375" style="242" customWidth="1"/>
    <col min="14098" max="14098" width="0" style="242" hidden="1" customWidth="1"/>
    <col min="14099" max="14336" width="9.140625" style="242"/>
    <col min="14337" max="14337" width="5.140625" style="242" customWidth="1"/>
    <col min="14338" max="14338" width="0" style="242" hidden="1" customWidth="1"/>
    <col min="14339" max="14339" width="21.140625" style="242" customWidth="1"/>
    <col min="14340" max="14340" width="0" style="242" hidden="1" customWidth="1"/>
    <col min="14341" max="14341" width="5.85546875" style="242" customWidth="1"/>
    <col min="14342" max="14342" width="35.140625" style="242" customWidth="1"/>
    <col min="14343" max="14345" width="0" style="242" hidden="1" customWidth="1"/>
    <col min="14346" max="14346" width="24.5703125" style="242" customWidth="1"/>
    <col min="14347" max="14348" width="11.5703125" style="242" customWidth="1"/>
    <col min="14349" max="14349" width="13" style="242" customWidth="1"/>
    <col min="14350" max="14353" width="11.7109375" style="242" customWidth="1"/>
    <col min="14354" max="14354" width="0" style="242" hidden="1" customWidth="1"/>
    <col min="14355" max="14592" width="9.140625" style="242"/>
    <col min="14593" max="14593" width="5.140625" style="242" customWidth="1"/>
    <col min="14594" max="14594" width="0" style="242" hidden="1" customWidth="1"/>
    <col min="14595" max="14595" width="21.140625" style="242" customWidth="1"/>
    <col min="14596" max="14596" width="0" style="242" hidden="1" customWidth="1"/>
    <col min="14597" max="14597" width="5.85546875" style="242" customWidth="1"/>
    <col min="14598" max="14598" width="35.140625" style="242" customWidth="1"/>
    <col min="14599" max="14601" width="0" style="242" hidden="1" customWidth="1"/>
    <col min="14602" max="14602" width="24.5703125" style="242" customWidth="1"/>
    <col min="14603" max="14604" width="11.5703125" style="242" customWidth="1"/>
    <col min="14605" max="14605" width="13" style="242" customWidth="1"/>
    <col min="14606" max="14609" width="11.7109375" style="242" customWidth="1"/>
    <col min="14610" max="14610" width="0" style="242" hidden="1" customWidth="1"/>
    <col min="14611" max="14848" width="9.140625" style="242"/>
    <col min="14849" max="14849" width="5.140625" style="242" customWidth="1"/>
    <col min="14850" max="14850" width="0" style="242" hidden="1" customWidth="1"/>
    <col min="14851" max="14851" width="21.140625" style="242" customWidth="1"/>
    <col min="14852" max="14852" width="0" style="242" hidden="1" customWidth="1"/>
    <col min="14853" max="14853" width="5.85546875" style="242" customWidth="1"/>
    <col min="14854" max="14854" width="35.140625" style="242" customWidth="1"/>
    <col min="14855" max="14857" width="0" style="242" hidden="1" customWidth="1"/>
    <col min="14858" max="14858" width="24.5703125" style="242" customWidth="1"/>
    <col min="14859" max="14860" width="11.5703125" style="242" customWidth="1"/>
    <col min="14861" max="14861" width="13" style="242" customWidth="1"/>
    <col min="14862" max="14865" width="11.7109375" style="242" customWidth="1"/>
    <col min="14866" max="14866" width="0" style="242" hidden="1" customWidth="1"/>
    <col min="14867" max="15104" width="9.140625" style="242"/>
    <col min="15105" max="15105" width="5.140625" style="242" customWidth="1"/>
    <col min="15106" max="15106" width="0" style="242" hidden="1" customWidth="1"/>
    <col min="15107" max="15107" width="21.140625" style="242" customWidth="1"/>
    <col min="15108" max="15108" width="0" style="242" hidden="1" customWidth="1"/>
    <col min="15109" max="15109" width="5.85546875" style="242" customWidth="1"/>
    <col min="15110" max="15110" width="35.140625" style="242" customWidth="1"/>
    <col min="15111" max="15113" width="0" style="242" hidden="1" customWidth="1"/>
    <col min="15114" max="15114" width="24.5703125" style="242" customWidth="1"/>
    <col min="15115" max="15116" width="11.5703125" style="242" customWidth="1"/>
    <col min="15117" max="15117" width="13" style="242" customWidth="1"/>
    <col min="15118" max="15121" width="11.7109375" style="242" customWidth="1"/>
    <col min="15122" max="15122" width="0" style="242" hidden="1" customWidth="1"/>
    <col min="15123" max="15360" width="9.140625" style="242"/>
    <col min="15361" max="15361" width="5.140625" style="242" customWidth="1"/>
    <col min="15362" max="15362" width="0" style="242" hidden="1" customWidth="1"/>
    <col min="15363" max="15363" width="21.140625" style="242" customWidth="1"/>
    <col min="15364" max="15364" width="0" style="242" hidden="1" customWidth="1"/>
    <col min="15365" max="15365" width="5.85546875" style="242" customWidth="1"/>
    <col min="15366" max="15366" width="35.140625" style="242" customWidth="1"/>
    <col min="15367" max="15369" width="0" style="242" hidden="1" customWidth="1"/>
    <col min="15370" max="15370" width="24.5703125" style="242" customWidth="1"/>
    <col min="15371" max="15372" width="11.5703125" style="242" customWidth="1"/>
    <col min="15373" max="15373" width="13" style="242" customWidth="1"/>
    <col min="15374" max="15377" width="11.7109375" style="242" customWidth="1"/>
    <col min="15378" max="15378" width="0" style="242" hidden="1" customWidth="1"/>
    <col min="15379" max="15616" width="9.140625" style="242"/>
    <col min="15617" max="15617" width="5.140625" style="242" customWidth="1"/>
    <col min="15618" max="15618" width="0" style="242" hidden="1" customWidth="1"/>
    <col min="15619" max="15619" width="21.140625" style="242" customWidth="1"/>
    <col min="15620" max="15620" width="0" style="242" hidden="1" customWidth="1"/>
    <col min="15621" max="15621" width="5.85546875" style="242" customWidth="1"/>
    <col min="15622" max="15622" width="35.140625" style="242" customWidth="1"/>
    <col min="15623" max="15625" width="0" style="242" hidden="1" customWidth="1"/>
    <col min="15626" max="15626" width="24.5703125" style="242" customWidth="1"/>
    <col min="15627" max="15628" width="11.5703125" style="242" customWidth="1"/>
    <col min="15629" max="15629" width="13" style="242" customWidth="1"/>
    <col min="15630" max="15633" width="11.7109375" style="242" customWidth="1"/>
    <col min="15634" max="15634" width="0" style="242" hidden="1" customWidth="1"/>
    <col min="15635" max="15872" width="9.140625" style="242"/>
    <col min="15873" max="15873" width="5.140625" style="242" customWidth="1"/>
    <col min="15874" max="15874" width="0" style="242" hidden="1" customWidth="1"/>
    <col min="15875" max="15875" width="21.140625" style="242" customWidth="1"/>
    <col min="15876" max="15876" width="0" style="242" hidden="1" customWidth="1"/>
    <col min="15877" max="15877" width="5.85546875" style="242" customWidth="1"/>
    <col min="15878" max="15878" width="35.140625" style="242" customWidth="1"/>
    <col min="15879" max="15881" width="0" style="242" hidden="1" customWidth="1"/>
    <col min="15882" max="15882" width="24.5703125" style="242" customWidth="1"/>
    <col min="15883" max="15884" width="11.5703125" style="242" customWidth="1"/>
    <col min="15885" max="15885" width="13" style="242" customWidth="1"/>
    <col min="15886" max="15889" width="11.7109375" style="242" customWidth="1"/>
    <col min="15890" max="15890" width="0" style="242" hidden="1" customWidth="1"/>
    <col min="15891" max="16128" width="9.140625" style="242"/>
    <col min="16129" max="16129" width="5.140625" style="242" customWidth="1"/>
    <col min="16130" max="16130" width="0" style="242" hidden="1" customWidth="1"/>
    <col min="16131" max="16131" width="21.140625" style="242" customWidth="1"/>
    <col min="16132" max="16132" width="0" style="242" hidden="1" customWidth="1"/>
    <col min="16133" max="16133" width="5.85546875" style="242" customWidth="1"/>
    <col min="16134" max="16134" width="35.140625" style="242" customWidth="1"/>
    <col min="16135" max="16137" width="0" style="242" hidden="1" customWidth="1"/>
    <col min="16138" max="16138" width="24.5703125" style="242" customWidth="1"/>
    <col min="16139" max="16140" width="11.5703125" style="242" customWidth="1"/>
    <col min="16141" max="16141" width="13" style="242" customWidth="1"/>
    <col min="16142" max="16145" width="11.7109375" style="242" customWidth="1"/>
    <col min="16146" max="16146" width="0" style="242" hidden="1" customWidth="1"/>
    <col min="16147" max="16384" width="9.140625" style="242"/>
  </cols>
  <sheetData>
    <row r="1" spans="1:26" s="137" customFormat="1" ht="21" hidden="1" customHeight="1">
      <c r="A1" s="238" t="s">
        <v>329</v>
      </c>
      <c r="B1" s="239"/>
      <c r="C1" s="240"/>
      <c r="D1" s="239" t="s">
        <v>330</v>
      </c>
      <c r="E1" s="240"/>
      <c r="F1" s="240"/>
      <c r="G1" s="239" t="s">
        <v>331</v>
      </c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26" ht="54" customHeight="1">
      <c r="A2" s="400" t="s">
        <v>343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241"/>
      <c r="T2" s="241"/>
      <c r="U2" s="241"/>
    </row>
    <row r="3" spans="1:26" s="244" customFormat="1" ht="14.25" customHeight="1">
      <c r="A3" s="401" t="s">
        <v>18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243"/>
      <c r="T3" s="243"/>
      <c r="U3" s="243"/>
    </row>
    <row r="4" spans="1:26" s="245" customFormat="1" ht="18.75" hidden="1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</row>
    <row r="5" spans="1:26" s="245" customFormat="1">
      <c r="A5" s="402" t="s">
        <v>345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</row>
    <row r="6" spans="1:26" s="245" customFormat="1" hidden="1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</row>
    <row r="7" spans="1:26" s="245" customFormat="1" ht="9" customHeight="1">
      <c r="A7" s="398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</row>
    <row r="8" spans="1:26" s="254" customFormat="1" ht="15" customHeight="1">
      <c r="A8" s="94" t="s">
        <v>175</v>
      </c>
      <c r="B8" s="246"/>
      <c r="C8" s="247"/>
      <c r="D8" s="248"/>
      <c r="E8" s="249"/>
      <c r="F8" s="248"/>
      <c r="G8" s="250"/>
      <c r="H8" s="250"/>
      <c r="I8" s="251"/>
      <c r="J8" s="252"/>
      <c r="K8" s="252"/>
      <c r="L8" s="252"/>
      <c r="M8" s="252"/>
      <c r="N8" s="252"/>
      <c r="O8" s="252"/>
      <c r="P8" s="252"/>
      <c r="Q8" s="189" t="s">
        <v>269</v>
      </c>
      <c r="R8" s="253"/>
      <c r="S8" s="253"/>
      <c r="T8" s="253"/>
      <c r="U8" s="253"/>
      <c r="V8" s="252"/>
      <c r="W8" s="252"/>
      <c r="X8" s="252"/>
      <c r="Y8" s="252"/>
      <c r="Z8" s="252"/>
    </row>
    <row r="9" spans="1:26" ht="15" customHeight="1">
      <c r="A9" s="396" t="s">
        <v>29</v>
      </c>
      <c r="B9" s="397" t="s">
        <v>13</v>
      </c>
      <c r="C9" s="392" t="s">
        <v>15</v>
      </c>
      <c r="D9" s="392" t="s">
        <v>3</v>
      </c>
      <c r="E9" s="397" t="s">
        <v>14</v>
      </c>
      <c r="F9" s="392" t="s">
        <v>16</v>
      </c>
      <c r="G9" s="392" t="s">
        <v>3</v>
      </c>
      <c r="H9" s="392" t="s">
        <v>4</v>
      </c>
      <c r="I9" s="392" t="s">
        <v>5</v>
      </c>
      <c r="J9" s="392" t="s">
        <v>6</v>
      </c>
      <c r="K9" s="403" t="s">
        <v>346</v>
      </c>
      <c r="L9" s="404"/>
      <c r="M9" s="393" t="s">
        <v>347</v>
      </c>
      <c r="N9" s="403" t="s">
        <v>348</v>
      </c>
      <c r="O9" s="404"/>
      <c r="P9" s="393" t="s">
        <v>349</v>
      </c>
      <c r="Q9" s="393" t="s">
        <v>344</v>
      </c>
      <c r="R9" s="392" t="s">
        <v>337</v>
      </c>
    </row>
    <row r="10" spans="1:26" ht="20.100000000000001" customHeight="1">
      <c r="A10" s="396"/>
      <c r="B10" s="397"/>
      <c r="C10" s="392"/>
      <c r="D10" s="392"/>
      <c r="E10" s="397"/>
      <c r="F10" s="392"/>
      <c r="G10" s="392"/>
      <c r="H10" s="392"/>
      <c r="I10" s="392"/>
      <c r="J10" s="392"/>
      <c r="K10" s="405">
        <v>44202</v>
      </c>
      <c r="L10" s="406"/>
      <c r="M10" s="394"/>
      <c r="N10" s="405">
        <v>44388</v>
      </c>
      <c r="O10" s="406"/>
      <c r="P10" s="394"/>
      <c r="Q10" s="394"/>
      <c r="R10" s="392"/>
    </row>
    <row r="11" spans="1:26" ht="50.25" customHeight="1">
      <c r="A11" s="396"/>
      <c r="B11" s="397"/>
      <c r="C11" s="392"/>
      <c r="D11" s="392"/>
      <c r="E11" s="397"/>
      <c r="F11" s="392"/>
      <c r="G11" s="392"/>
      <c r="H11" s="392"/>
      <c r="I11" s="392"/>
      <c r="J11" s="392"/>
      <c r="K11" s="273" t="s">
        <v>350</v>
      </c>
      <c r="L11" s="273" t="s">
        <v>350</v>
      </c>
      <c r="M11" s="395"/>
      <c r="N11" s="273" t="s">
        <v>183</v>
      </c>
      <c r="O11" s="273" t="s">
        <v>350</v>
      </c>
      <c r="P11" s="395"/>
      <c r="Q11" s="395"/>
      <c r="R11" s="392"/>
    </row>
    <row r="12" spans="1:26" ht="33.75" customHeight="1">
      <c r="A12" s="389" t="s">
        <v>351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1"/>
      <c r="R12" s="255"/>
    </row>
    <row r="13" spans="1:26" ht="33.75" customHeight="1">
      <c r="A13" s="272">
        <v>1</v>
      </c>
      <c r="B13" s="257"/>
      <c r="C13" s="129" t="s">
        <v>354</v>
      </c>
      <c r="D13" s="123" t="s">
        <v>85</v>
      </c>
      <c r="E13" s="279" t="s">
        <v>8</v>
      </c>
      <c r="F13" s="125" t="s">
        <v>355</v>
      </c>
      <c r="G13" s="290" t="s">
        <v>261</v>
      </c>
      <c r="H13" s="124" t="s">
        <v>76</v>
      </c>
      <c r="I13" s="78" t="s">
        <v>83</v>
      </c>
      <c r="J13" s="82" t="s">
        <v>81</v>
      </c>
      <c r="K13" s="259"/>
      <c r="L13" s="265"/>
      <c r="M13" s="263">
        <v>65.25</v>
      </c>
      <c r="N13" s="264"/>
      <c r="O13" s="264">
        <v>65.5</v>
      </c>
      <c r="P13" s="261">
        <v>67.481999999999999</v>
      </c>
      <c r="Q13" s="260">
        <v>198.232</v>
      </c>
      <c r="R13" s="255"/>
    </row>
    <row r="14" spans="1:26" ht="33.75" customHeight="1">
      <c r="A14" s="256"/>
      <c r="B14" s="257"/>
      <c r="C14" s="280" t="s">
        <v>356</v>
      </c>
      <c r="D14" s="281" t="s">
        <v>85</v>
      </c>
      <c r="E14" s="282" t="s">
        <v>8</v>
      </c>
      <c r="F14" s="283" t="s">
        <v>357</v>
      </c>
      <c r="G14" s="284" t="s">
        <v>231</v>
      </c>
      <c r="H14" s="285" t="s">
        <v>76</v>
      </c>
      <c r="I14" s="285" t="s">
        <v>83</v>
      </c>
      <c r="J14" s="286" t="s">
        <v>80</v>
      </c>
      <c r="K14" s="259"/>
      <c r="L14" s="259"/>
      <c r="M14" s="265"/>
      <c r="N14" s="266"/>
      <c r="O14" s="266">
        <v>67.375</v>
      </c>
      <c r="P14" s="261"/>
      <c r="Q14" s="267" t="s">
        <v>43</v>
      </c>
      <c r="R14" s="255"/>
    </row>
    <row r="15" spans="1:26" ht="33.75" customHeight="1">
      <c r="A15" s="256"/>
      <c r="B15" s="257"/>
      <c r="C15" s="287" t="s">
        <v>358</v>
      </c>
      <c r="D15" s="288" t="s">
        <v>82</v>
      </c>
      <c r="E15" s="285" t="s">
        <v>50</v>
      </c>
      <c r="F15" s="289" t="s">
        <v>260</v>
      </c>
      <c r="G15" s="290" t="s">
        <v>261</v>
      </c>
      <c r="H15" s="155" t="s">
        <v>76</v>
      </c>
      <c r="I15" s="285" t="s">
        <v>83</v>
      </c>
      <c r="J15" s="286" t="s">
        <v>80</v>
      </c>
      <c r="K15" s="259"/>
      <c r="L15" s="265"/>
      <c r="M15" s="265"/>
      <c r="N15" s="266"/>
      <c r="O15" s="266">
        <v>66</v>
      </c>
      <c r="P15" s="261">
        <v>64.393000000000001</v>
      </c>
      <c r="Q15" s="267" t="s">
        <v>43</v>
      </c>
      <c r="R15" s="255"/>
    </row>
    <row r="16" spans="1:26" ht="33.75" customHeight="1">
      <c r="A16" s="256"/>
      <c r="B16" s="257"/>
      <c r="C16" s="287" t="s">
        <v>358</v>
      </c>
      <c r="D16" s="288" t="s">
        <v>82</v>
      </c>
      <c r="E16" s="285" t="s">
        <v>50</v>
      </c>
      <c r="F16" s="283" t="s">
        <v>357</v>
      </c>
      <c r="G16" s="284" t="s">
        <v>231</v>
      </c>
      <c r="H16" s="285" t="s">
        <v>76</v>
      </c>
      <c r="I16" s="285" t="s">
        <v>83</v>
      </c>
      <c r="J16" s="286" t="s">
        <v>80</v>
      </c>
      <c r="K16" s="259"/>
      <c r="L16" s="265"/>
      <c r="M16" s="265"/>
      <c r="N16" s="266"/>
      <c r="O16" s="266">
        <v>65.25</v>
      </c>
      <c r="P16" s="261"/>
      <c r="Q16" s="267" t="s">
        <v>43</v>
      </c>
      <c r="R16" s="255"/>
    </row>
    <row r="17" spans="1:18" ht="33.75" customHeight="1">
      <c r="A17" s="256"/>
      <c r="B17" s="257"/>
      <c r="C17" s="109" t="s">
        <v>306</v>
      </c>
      <c r="D17" s="123" t="s">
        <v>97</v>
      </c>
      <c r="E17" s="124" t="s">
        <v>9</v>
      </c>
      <c r="F17" s="125" t="s">
        <v>359</v>
      </c>
      <c r="G17" s="123" t="s">
        <v>98</v>
      </c>
      <c r="H17" s="124" t="s">
        <v>76</v>
      </c>
      <c r="I17" s="124" t="s">
        <v>76</v>
      </c>
      <c r="J17" s="82" t="s">
        <v>80</v>
      </c>
      <c r="K17" s="259"/>
      <c r="L17" s="265"/>
      <c r="M17" s="265">
        <v>68.75</v>
      </c>
      <c r="N17" s="266"/>
      <c r="O17" s="266"/>
      <c r="P17" s="261">
        <v>68.695999999999998</v>
      </c>
      <c r="Q17" s="267" t="s">
        <v>43</v>
      </c>
      <c r="R17" s="255"/>
    </row>
    <row r="18" spans="1:18" ht="33.75" customHeight="1">
      <c r="A18" s="256"/>
      <c r="B18" s="257"/>
      <c r="C18" s="287" t="s">
        <v>360</v>
      </c>
      <c r="D18" s="281" t="s">
        <v>95</v>
      </c>
      <c r="E18" s="291" t="s">
        <v>8</v>
      </c>
      <c r="F18" s="292" t="s">
        <v>361</v>
      </c>
      <c r="G18" s="281" t="s">
        <v>93</v>
      </c>
      <c r="H18" s="291" t="s">
        <v>94</v>
      </c>
      <c r="I18" s="291" t="s">
        <v>52</v>
      </c>
      <c r="J18" s="293" t="s">
        <v>59</v>
      </c>
      <c r="K18" s="259"/>
      <c r="L18" s="265"/>
      <c r="M18" s="265"/>
      <c r="N18" s="266"/>
      <c r="O18" s="266">
        <v>65.125</v>
      </c>
      <c r="P18" s="261"/>
      <c r="Q18" s="267" t="s">
        <v>43</v>
      </c>
      <c r="R18" s="255"/>
    </row>
    <row r="19" spans="1:18" ht="33.75" customHeight="1">
      <c r="A19" s="256"/>
      <c r="B19" s="257"/>
      <c r="C19" s="287" t="s">
        <v>360</v>
      </c>
      <c r="D19" s="281" t="s">
        <v>95</v>
      </c>
      <c r="E19" s="291" t="s">
        <v>8</v>
      </c>
      <c r="F19" s="292" t="s">
        <v>362</v>
      </c>
      <c r="G19" s="281" t="s">
        <v>68</v>
      </c>
      <c r="H19" s="291" t="s">
        <v>69</v>
      </c>
      <c r="I19" s="291" t="s">
        <v>52</v>
      </c>
      <c r="J19" s="293" t="s">
        <v>59</v>
      </c>
      <c r="K19" s="259"/>
      <c r="L19" s="265"/>
      <c r="M19" s="265"/>
      <c r="N19" s="266">
        <v>63.704000000000001</v>
      </c>
      <c r="O19" s="266"/>
      <c r="P19" s="261"/>
      <c r="Q19" s="267" t="s">
        <v>43</v>
      </c>
      <c r="R19" s="255"/>
    </row>
    <row r="20" spans="1:18" ht="33.75" customHeight="1">
      <c r="A20" s="256"/>
      <c r="B20" s="257"/>
      <c r="C20" s="274" t="s">
        <v>363</v>
      </c>
      <c r="D20" s="275" t="s">
        <v>164</v>
      </c>
      <c r="E20" s="276" t="s">
        <v>50</v>
      </c>
      <c r="F20" s="277" t="s">
        <v>364</v>
      </c>
      <c r="G20" s="275"/>
      <c r="H20" s="276" t="s">
        <v>162</v>
      </c>
      <c r="I20" s="276" t="s">
        <v>159</v>
      </c>
      <c r="J20" s="286" t="s">
        <v>163</v>
      </c>
      <c r="K20" s="259"/>
      <c r="L20" s="265"/>
      <c r="M20" s="265"/>
      <c r="N20" s="266"/>
      <c r="O20" s="266">
        <v>65.375</v>
      </c>
      <c r="P20" s="261"/>
      <c r="Q20" s="267" t="s">
        <v>43</v>
      </c>
      <c r="R20" s="255"/>
    </row>
    <row r="21" spans="1:18" ht="33.75" customHeight="1">
      <c r="A21" s="256"/>
      <c r="B21" s="257"/>
      <c r="C21" s="294" t="s">
        <v>365</v>
      </c>
      <c r="D21" s="295"/>
      <c r="E21" s="124" t="s">
        <v>8</v>
      </c>
      <c r="F21" s="296" t="s">
        <v>366</v>
      </c>
      <c r="G21" s="297" t="s">
        <v>165</v>
      </c>
      <c r="H21" s="298" t="s">
        <v>166</v>
      </c>
      <c r="I21" s="124" t="s">
        <v>168</v>
      </c>
      <c r="J21" s="188" t="s">
        <v>167</v>
      </c>
      <c r="K21" s="259"/>
      <c r="L21" s="265"/>
      <c r="M21" s="265">
        <v>61.5</v>
      </c>
      <c r="N21" s="266"/>
      <c r="O21" s="266"/>
      <c r="P21" s="261"/>
      <c r="Q21" s="267" t="s">
        <v>43</v>
      </c>
      <c r="R21" s="255"/>
    </row>
    <row r="22" spans="1:18" ht="33.75" customHeight="1">
      <c r="A22" s="256"/>
      <c r="B22" s="257"/>
      <c r="C22" s="109" t="s">
        <v>367</v>
      </c>
      <c r="D22" s="295"/>
      <c r="E22" s="124" t="s">
        <v>8</v>
      </c>
      <c r="F22" s="125" t="s">
        <v>368</v>
      </c>
      <c r="G22" s="123" t="s">
        <v>169</v>
      </c>
      <c r="H22" s="124" t="s">
        <v>202</v>
      </c>
      <c r="I22" s="124" t="s">
        <v>168</v>
      </c>
      <c r="J22" s="82" t="s">
        <v>170</v>
      </c>
      <c r="K22" s="259"/>
      <c r="L22" s="265"/>
      <c r="M22" s="265">
        <v>60.124999999999993</v>
      </c>
      <c r="N22" s="266"/>
      <c r="O22" s="266"/>
      <c r="P22" s="261"/>
      <c r="Q22" s="267" t="s">
        <v>43</v>
      </c>
      <c r="R22" s="255"/>
    </row>
    <row r="23" spans="1:18" ht="33.75" customHeight="1">
      <c r="A23" s="256"/>
      <c r="B23" s="257"/>
      <c r="C23" s="274" t="s">
        <v>352</v>
      </c>
      <c r="D23" s="275" t="s">
        <v>118</v>
      </c>
      <c r="E23" s="276" t="s">
        <v>8</v>
      </c>
      <c r="F23" s="277" t="s">
        <v>353</v>
      </c>
      <c r="G23" s="275" t="s">
        <v>119</v>
      </c>
      <c r="H23" s="276" t="s">
        <v>120</v>
      </c>
      <c r="I23" s="276" t="s">
        <v>120</v>
      </c>
      <c r="J23" s="278" t="s">
        <v>122</v>
      </c>
      <c r="K23" s="259">
        <v>65.681818181818187</v>
      </c>
      <c r="L23" s="265">
        <v>66.166666666666657</v>
      </c>
      <c r="M23" s="265">
        <v>62.75</v>
      </c>
      <c r="N23" s="266"/>
      <c r="O23" s="266"/>
      <c r="P23" s="261"/>
      <c r="Q23" s="260" t="s">
        <v>43</v>
      </c>
      <c r="R23" s="255"/>
    </row>
    <row r="24" spans="1:18" ht="33.75" customHeight="1">
      <c r="A24" s="256"/>
      <c r="B24" s="257"/>
      <c r="C24" s="274" t="s">
        <v>352</v>
      </c>
      <c r="D24" s="275" t="s">
        <v>118</v>
      </c>
      <c r="E24" s="276">
        <v>3</v>
      </c>
      <c r="F24" s="299" t="s">
        <v>369</v>
      </c>
      <c r="G24" s="300" t="s">
        <v>147</v>
      </c>
      <c r="H24" s="286" t="s">
        <v>148</v>
      </c>
      <c r="I24" s="276" t="s">
        <v>120</v>
      </c>
      <c r="J24" s="278" t="s">
        <v>149</v>
      </c>
      <c r="K24" s="259"/>
      <c r="L24" s="265"/>
      <c r="M24" s="265"/>
      <c r="N24" s="266"/>
      <c r="O24" s="266">
        <v>66.625</v>
      </c>
      <c r="P24" s="261"/>
      <c r="Q24" s="267" t="s">
        <v>43</v>
      </c>
      <c r="R24" s="255"/>
    </row>
    <row r="25" spans="1:18" ht="33.75" customHeight="1">
      <c r="A25" s="389" t="s">
        <v>340</v>
      </c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1"/>
      <c r="R25" s="255"/>
    </row>
    <row r="26" spans="1:18" ht="33.75" customHeight="1">
      <c r="A26" s="272">
        <v>1</v>
      </c>
      <c r="B26" s="257"/>
      <c r="C26" s="109" t="s">
        <v>178</v>
      </c>
      <c r="D26" s="123" t="s">
        <v>74</v>
      </c>
      <c r="E26" s="124" t="s">
        <v>8</v>
      </c>
      <c r="F26" s="97" t="s">
        <v>179</v>
      </c>
      <c r="G26" s="123" t="s">
        <v>75</v>
      </c>
      <c r="H26" s="124" t="s">
        <v>76</v>
      </c>
      <c r="I26" s="124" t="s">
        <v>76</v>
      </c>
      <c r="J26" s="82" t="s">
        <v>77</v>
      </c>
      <c r="K26" s="301"/>
      <c r="L26" s="302"/>
      <c r="M26" s="263">
        <v>65.53</v>
      </c>
      <c r="N26" s="264"/>
      <c r="O26" s="264">
        <v>64.394000000000005</v>
      </c>
      <c r="P26" s="261">
        <v>64.721999999999994</v>
      </c>
      <c r="Q26" s="260">
        <v>194.64600000000002</v>
      </c>
      <c r="R26" s="255"/>
    </row>
    <row r="27" spans="1:18" ht="33.75" customHeight="1">
      <c r="A27" s="272">
        <v>2</v>
      </c>
      <c r="B27" s="257"/>
      <c r="C27" s="274" t="s">
        <v>370</v>
      </c>
      <c r="D27" s="275" t="s">
        <v>211</v>
      </c>
      <c r="E27" s="276" t="s">
        <v>8</v>
      </c>
      <c r="F27" s="277" t="s">
        <v>371</v>
      </c>
      <c r="G27" s="275" t="s">
        <v>213</v>
      </c>
      <c r="H27" s="276" t="s">
        <v>214</v>
      </c>
      <c r="I27" s="276" t="s">
        <v>40</v>
      </c>
      <c r="J27" s="278" t="s">
        <v>215</v>
      </c>
      <c r="K27" s="259"/>
      <c r="L27" s="265"/>
      <c r="M27" s="263"/>
      <c r="N27" s="264">
        <v>61.42</v>
      </c>
      <c r="O27" s="264">
        <v>64.015000000000001</v>
      </c>
      <c r="P27" s="261">
        <v>64.778000000000006</v>
      </c>
      <c r="Q27" s="260">
        <v>190.21300000000002</v>
      </c>
      <c r="R27" s="255"/>
    </row>
    <row r="28" spans="1:18" ht="33.75" customHeight="1">
      <c r="A28" s="256"/>
      <c r="B28" s="257"/>
      <c r="C28" s="182" t="s">
        <v>155</v>
      </c>
      <c r="D28" s="181" t="s">
        <v>156</v>
      </c>
      <c r="E28" s="151" t="s">
        <v>9</v>
      </c>
      <c r="F28" s="125" t="s">
        <v>161</v>
      </c>
      <c r="G28" s="123"/>
      <c r="H28" s="124" t="s">
        <v>162</v>
      </c>
      <c r="I28" s="124" t="s">
        <v>159</v>
      </c>
      <c r="J28" s="82" t="s">
        <v>163</v>
      </c>
      <c r="K28" s="259"/>
      <c r="L28" s="265"/>
      <c r="M28" s="265"/>
      <c r="N28" s="266"/>
      <c r="O28" s="266">
        <v>62.5</v>
      </c>
      <c r="P28" s="261"/>
      <c r="Q28" s="267" t="s">
        <v>43</v>
      </c>
      <c r="R28" s="255"/>
    </row>
    <row r="29" spans="1:18" ht="33.75" customHeight="1">
      <c r="A29" s="256"/>
      <c r="B29" s="257"/>
      <c r="C29" s="303" t="s">
        <v>372</v>
      </c>
      <c r="D29" s="304" t="s">
        <v>182</v>
      </c>
      <c r="E29" s="305">
        <v>3</v>
      </c>
      <c r="F29" s="306" t="s">
        <v>373</v>
      </c>
      <c r="G29" s="275" t="s">
        <v>75</v>
      </c>
      <c r="H29" s="276" t="s">
        <v>76</v>
      </c>
      <c r="I29" s="291" t="s">
        <v>40</v>
      </c>
      <c r="J29" s="286" t="s">
        <v>84</v>
      </c>
      <c r="K29" s="259"/>
      <c r="L29" s="265"/>
      <c r="M29" s="265"/>
      <c r="N29" s="266">
        <v>66.358000000000004</v>
      </c>
      <c r="O29" s="266"/>
      <c r="P29" s="261">
        <v>66.888999999999996</v>
      </c>
      <c r="Q29" s="267" t="s">
        <v>43</v>
      </c>
      <c r="R29" s="255"/>
    </row>
    <row r="30" spans="1:18" ht="33.75" customHeight="1">
      <c r="A30" s="256"/>
      <c r="B30" s="257"/>
      <c r="C30" s="154" t="s">
        <v>221</v>
      </c>
      <c r="D30" s="146" t="s">
        <v>182</v>
      </c>
      <c r="E30" s="147">
        <v>3</v>
      </c>
      <c r="F30" s="125" t="s">
        <v>222</v>
      </c>
      <c r="G30" s="123" t="s">
        <v>78</v>
      </c>
      <c r="H30" s="124" t="s">
        <v>79</v>
      </c>
      <c r="I30" s="147" t="s">
        <v>40</v>
      </c>
      <c r="J30" s="82" t="s">
        <v>84</v>
      </c>
      <c r="K30" s="259"/>
      <c r="L30" s="265"/>
      <c r="M30" s="265"/>
      <c r="N30" s="266"/>
      <c r="O30" s="266">
        <v>65.075999999999993</v>
      </c>
      <c r="P30" s="261"/>
      <c r="Q30" s="267" t="s">
        <v>43</v>
      </c>
      <c r="R30" s="255"/>
    </row>
    <row r="31" spans="1:18" ht="33.75" customHeight="1">
      <c r="A31" s="256"/>
      <c r="B31" s="257"/>
      <c r="C31" s="109" t="s">
        <v>232</v>
      </c>
      <c r="D31" s="123" t="s">
        <v>51</v>
      </c>
      <c r="E31" s="124" t="s">
        <v>8</v>
      </c>
      <c r="F31" s="125" t="s">
        <v>233</v>
      </c>
      <c r="G31" s="123" t="s">
        <v>93</v>
      </c>
      <c r="H31" s="124" t="s">
        <v>94</v>
      </c>
      <c r="I31" s="124" t="s">
        <v>40</v>
      </c>
      <c r="J31" s="95" t="s">
        <v>59</v>
      </c>
      <c r="K31" s="259"/>
      <c r="L31" s="259"/>
      <c r="M31" s="265"/>
      <c r="N31" s="266"/>
      <c r="O31" s="266">
        <v>67.120999999999995</v>
      </c>
      <c r="P31" s="261">
        <v>66.221999999999994</v>
      </c>
      <c r="Q31" s="267" t="s">
        <v>43</v>
      </c>
      <c r="R31" s="255"/>
    </row>
    <row r="32" spans="1:18" ht="33.75" customHeight="1">
      <c r="A32" s="256"/>
      <c r="B32" s="257"/>
      <c r="C32" s="200" t="s">
        <v>229</v>
      </c>
      <c r="D32" s="96" t="s">
        <v>228</v>
      </c>
      <c r="E32" s="81" t="s">
        <v>8</v>
      </c>
      <c r="F32" s="77" t="s">
        <v>225</v>
      </c>
      <c r="G32" s="184" t="s">
        <v>226</v>
      </c>
      <c r="H32" s="81" t="s">
        <v>76</v>
      </c>
      <c r="I32" s="183" t="s">
        <v>227</v>
      </c>
      <c r="J32" s="82" t="s">
        <v>177</v>
      </c>
      <c r="K32" s="259"/>
      <c r="L32" s="265"/>
      <c r="M32" s="265"/>
      <c r="N32" s="266"/>
      <c r="O32" s="266">
        <v>59.5</v>
      </c>
      <c r="P32" s="261"/>
      <c r="Q32" s="267" t="s">
        <v>43</v>
      </c>
      <c r="R32" s="255"/>
    </row>
    <row r="33" spans="1:18" ht="33.75" customHeight="1">
      <c r="A33" s="256"/>
      <c r="B33" s="257"/>
      <c r="C33" s="154" t="s">
        <v>339</v>
      </c>
      <c r="D33" s="146" t="s">
        <v>144</v>
      </c>
      <c r="E33" s="147" t="s">
        <v>8</v>
      </c>
      <c r="F33" s="145" t="s">
        <v>142</v>
      </c>
      <c r="G33" s="146" t="s">
        <v>107</v>
      </c>
      <c r="H33" s="147" t="s">
        <v>108</v>
      </c>
      <c r="I33" s="147" t="s">
        <v>109</v>
      </c>
      <c r="J33" s="149" t="s">
        <v>143</v>
      </c>
      <c r="K33" s="301"/>
      <c r="L33" s="302"/>
      <c r="M33" s="265">
        <v>66.817999999999998</v>
      </c>
      <c r="N33" s="266"/>
      <c r="O33" s="266"/>
      <c r="P33" s="261"/>
      <c r="Q33" s="267" t="s">
        <v>43</v>
      </c>
      <c r="R33" s="255"/>
    </row>
    <row r="34" spans="1:18" ht="33.75" customHeight="1">
      <c r="A34" s="256"/>
      <c r="B34" s="257"/>
      <c r="C34" s="109" t="s">
        <v>296</v>
      </c>
      <c r="D34" s="123" t="s">
        <v>133</v>
      </c>
      <c r="E34" s="124" t="s">
        <v>8</v>
      </c>
      <c r="F34" s="145" t="s">
        <v>374</v>
      </c>
      <c r="G34" s="123" t="s">
        <v>115</v>
      </c>
      <c r="H34" s="82" t="s">
        <v>116</v>
      </c>
      <c r="I34" s="82" t="s">
        <v>129</v>
      </c>
      <c r="J34" s="124" t="s">
        <v>112</v>
      </c>
      <c r="K34" s="301"/>
      <c r="L34" s="302"/>
      <c r="M34" s="265">
        <v>63.439</v>
      </c>
      <c r="N34" s="266"/>
      <c r="O34" s="266"/>
      <c r="P34" s="261"/>
      <c r="Q34" s="267" t="s">
        <v>43</v>
      </c>
      <c r="R34" s="255"/>
    </row>
    <row r="35" spans="1:18" ht="33.75" customHeight="1">
      <c r="A35" s="256"/>
      <c r="B35" s="257"/>
      <c r="C35" s="154" t="s">
        <v>216</v>
      </c>
      <c r="D35" s="146" t="s">
        <v>217</v>
      </c>
      <c r="E35" s="147" t="s">
        <v>8</v>
      </c>
      <c r="F35" s="145" t="s">
        <v>142</v>
      </c>
      <c r="G35" s="146" t="s">
        <v>107</v>
      </c>
      <c r="H35" s="147" t="s">
        <v>108</v>
      </c>
      <c r="I35" s="147" t="s">
        <v>109</v>
      </c>
      <c r="J35" s="149" t="s">
        <v>143</v>
      </c>
      <c r="K35" s="259"/>
      <c r="L35" s="265"/>
      <c r="M35" s="265"/>
      <c r="N35" s="266"/>
      <c r="O35" s="266">
        <v>64.620999999999995</v>
      </c>
      <c r="P35" s="261"/>
      <c r="Q35" s="267" t="s">
        <v>43</v>
      </c>
      <c r="R35" s="255"/>
    </row>
    <row r="36" spans="1:18" ht="33.75" customHeight="1">
      <c r="A36" s="256"/>
      <c r="B36" s="257"/>
      <c r="C36" s="109" t="s">
        <v>375</v>
      </c>
      <c r="D36" s="123" t="s">
        <v>191</v>
      </c>
      <c r="E36" s="124" t="s">
        <v>8</v>
      </c>
      <c r="F36" s="125" t="s">
        <v>376</v>
      </c>
      <c r="G36" s="123" t="s">
        <v>190</v>
      </c>
      <c r="H36" s="124" t="s">
        <v>188</v>
      </c>
      <c r="I36" s="124" t="s">
        <v>188</v>
      </c>
      <c r="J36" s="82" t="s">
        <v>189</v>
      </c>
      <c r="K36" s="301"/>
      <c r="L36" s="302"/>
      <c r="M36" s="265">
        <v>59.545000000000002</v>
      </c>
      <c r="N36" s="266"/>
      <c r="O36" s="266"/>
      <c r="P36" s="261"/>
      <c r="Q36" s="267" t="s">
        <v>43</v>
      </c>
      <c r="R36" s="255"/>
    </row>
    <row r="37" spans="1:18" ht="33.75" customHeight="1">
      <c r="A37" s="256"/>
      <c r="B37" s="257"/>
      <c r="C37" s="154" t="s">
        <v>56</v>
      </c>
      <c r="D37" s="146" t="s">
        <v>57</v>
      </c>
      <c r="E37" s="147" t="s">
        <v>8</v>
      </c>
      <c r="F37" s="145" t="s">
        <v>218</v>
      </c>
      <c r="G37" s="146" t="s">
        <v>219</v>
      </c>
      <c r="H37" s="147" t="s">
        <v>220</v>
      </c>
      <c r="I37" s="147" t="s">
        <v>40</v>
      </c>
      <c r="J37" s="147" t="s">
        <v>112</v>
      </c>
      <c r="K37" s="259"/>
      <c r="L37" s="265"/>
      <c r="M37" s="265"/>
      <c r="N37" s="266"/>
      <c r="O37" s="266">
        <v>63.484999999999999</v>
      </c>
      <c r="P37" s="261"/>
      <c r="Q37" s="267" t="s">
        <v>43</v>
      </c>
      <c r="R37" s="255"/>
    </row>
    <row r="38" spans="1:18" ht="33.75" customHeight="1">
      <c r="A38" s="256"/>
      <c r="B38" s="257"/>
      <c r="C38" s="109" t="s">
        <v>105</v>
      </c>
      <c r="D38" s="123" t="s">
        <v>106</v>
      </c>
      <c r="E38" s="124" t="s">
        <v>9</v>
      </c>
      <c r="F38" s="125" t="s">
        <v>262</v>
      </c>
      <c r="G38" s="123"/>
      <c r="H38" s="124" t="s">
        <v>258</v>
      </c>
      <c r="I38" s="124" t="s">
        <v>109</v>
      </c>
      <c r="J38" s="82" t="s">
        <v>134</v>
      </c>
      <c r="K38" s="259"/>
      <c r="L38" s="265"/>
      <c r="M38" s="265"/>
      <c r="N38" s="266"/>
      <c r="O38" s="266">
        <v>62.273000000000003</v>
      </c>
      <c r="P38" s="261"/>
      <c r="Q38" s="267" t="s">
        <v>43</v>
      </c>
      <c r="R38" s="255"/>
    </row>
    <row r="39" spans="1:18" ht="33.75" customHeight="1">
      <c r="A39" s="256"/>
      <c r="B39" s="257"/>
      <c r="C39" s="154" t="s">
        <v>237</v>
      </c>
      <c r="D39" s="146" t="s">
        <v>238</v>
      </c>
      <c r="E39" s="147" t="s">
        <v>9</v>
      </c>
      <c r="F39" s="145" t="s">
        <v>239</v>
      </c>
      <c r="G39" s="146" t="s">
        <v>240</v>
      </c>
      <c r="H39" s="147" t="s">
        <v>241</v>
      </c>
      <c r="I39" s="147" t="s">
        <v>242</v>
      </c>
      <c r="J39" s="149" t="s">
        <v>246</v>
      </c>
      <c r="K39" s="301"/>
      <c r="L39" s="302"/>
      <c r="M39" s="302"/>
      <c r="N39" s="266"/>
      <c r="O39" s="266">
        <v>67.5</v>
      </c>
      <c r="P39" s="261"/>
      <c r="Q39" s="267" t="s">
        <v>43</v>
      </c>
      <c r="R39" s="255"/>
    </row>
    <row r="40" spans="1:18" ht="33.75" customHeight="1">
      <c r="A40" s="256"/>
      <c r="B40" s="257"/>
      <c r="C40" s="200" t="s">
        <v>223</v>
      </c>
      <c r="D40" s="96" t="s">
        <v>224</v>
      </c>
      <c r="E40" s="81" t="s">
        <v>8</v>
      </c>
      <c r="F40" s="77" t="s">
        <v>225</v>
      </c>
      <c r="G40" s="184" t="s">
        <v>226</v>
      </c>
      <c r="H40" s="81" t="s">
        <v>76</v>
      </c>
      <c r="I40" s="183" t="s">
        <v>40</v>
      </c>
      <c r="J40" s="82" t="s">
        <v>84</v>
      </c>
      <c r="K40" s="259"/>
      <c r="L40" s="265"/>
      <c r="M40" s="265"/>
      <c r="N40" s="266"/>
      <c r="O40" s="266">
        <v>58.787999999999997</v>
      </c>
      <c r="P40" s="261"/>
      <c r="Q40" s="267" t="s">
        <v>43</v>
      </c>
      <c r="R40" s="255"/>
    </row>
    <row r="41" spans="1:18" ht="33.75" customHeight="1">
      <c r="A41" s="256"/>
      <c r="B41" s="257"/>
      <c r="C41" s="109" t="s">
        <v>236</v>
      </c>
      <c r="D41" s="123"/>
      <c r="E41" s="124" t="s">
        <v>8</v>
      </c>
      <c r="F41" s="125" t="s">
        <v>145</v>
      </c>
      <c r="G41" s="123"/>
      <c r="H41" s="124" t="s">
        <v>235</v>
      </c>
      <c r="I41" s="124" t="s">
        <v>109</v>
      </c>
      <c r="J41" s="124" t="s">
        <v>112</v>
      </c>
      <c r="K41" s="259"/>
      <c r="L41" s="265"/>
      <c r="M41" s="265"/>
      <c r="N41" s="266"/>
      <c r="O41" s="266">
        <v>63.484999999999999</v>
      </c>
      <c r="P41" s="261"/>
      <c r="Q41" s="267" t="s">
        <v>43</v>
      </c>
      <c r="R41" s="255"/>
    </row>
    <row r="42" spans="1:18" ht="38.25" customHeight="1">
      <c r="P42" s="242"/>
      <c r="Q42" s="242"/>
    </row>
    <row r="43" spans="1:18" ht="38.25" customHeight="1">
      <c r="C43" s="34" t="s">
        <v>17</v>
      </c>
      <c r="J43" s="138" t="s">
        <v>247</v>
      </c>
      <c r="P43" s="242"/>
      <c r="Q43" s="242"/>
    </row>
    <row r="44" spans="1:18" ht="38.25" customHeight="1">
      <c r="C44" s="34"/>
      <c r="J44" s="138"/>
      <c r="P44" s="242"/>
      <c r="Q44" s="242"/>
    </row>
    <row r="45" spans="1:18" ht="38.25" customHeight="1">
      <c r="C45" s="34" t="s">
        <v>10</v>
      </c>
      <c r="J45" s="138" t="s">
        <v>136</v>
      </c>
      <c r="P45" s="242"/>
      <c r="Q45" s="242"/>
    </row>
    <row r="46" spans="1:18" ht="38.25" customHeight="1">
      <c r="C46" s="34"/>
      <c r="J46" s="1"/>
      <c r="P46" s="242"/>
      <c r="Q46" s="242"/>
    </row>
    <row r="47" spans="1:18" ht="38.25" customHeight="1">
      <c r="C47" s="34" t="s">
        <v>45</v>
      </c>
      <c r="J47" s="138" t="s">
        <v>248</v>
      </c>
      <c r="P47" s="242"/>
      <c r="Q47" s="242"/>
    </row>
  </sheetData>
  <protectedRanges>
    <protectedRange sqref="I12 I25" name="Диапазон1_3_1_1_1_1_1_4_1_1_3_2_1_2_1"/>
    <protectedRange sqref="J36:J37" name="Диапазон1_3_1_1_3_11_1_1_3_1_3_1_1_1_1_3_2_1_1_6_5"/>
    <protectedRange sqref="J39" name="Диапазон1_3_1_1_3_11_1_1_3_1_3_1_1_1_1_3_2_1_1_6_6"/>
    <protectedRange sqref="J41" name="Диапазон1_3_1_1_3_11_1_1_3_1_3_1_1_1_1_3_2_1_1_6_1_1"/>
    <protectedRange sqref="J14" name="Диапазон1_3_1_1_3_11_1_1_3_1_3_1_1_1_1_4_2_2_2_2_2_1_2_1_1_1"/>
    <protectedRange sqref="J13" name="Диапазон1_3_1_1_3_11_1_1_3_1_1_2_1_3_2_3_4_1_3_2_1"/>
    <protectedRange sqref="J22 J24" name="Диапазон1_3_1_1_3_11_1_1_3_1_3_1_1_1_1_3_2_1_1_6_1"/>
  </protectedRanges>
  <sortState ref="A28:Z41">
    <sortCondition ref="C28:C41"/>
  </sortState>
  <mergeCells count="26">
    <mergeCell ref="F9:F11"/>
    <mergeCell ref="A2:R2"/>
    <mergeCell ref="A3:R3"/>
    <mergeCell ref="A4:R4"/>
    <mergeCell ref="A5:R5"/>
    <mergeCell ref="A9:A11"/>
    <mergeCell ref="B9:B11"/>
    <mergeCell ref="C9:C11"/>
    <mergeCell ref="D9:D11"/>
    <mergeCell ref="E9:E11"/>
    <mergeCell ref="A25:Q25"/>
    <mergeCell ref="A6:R6"/>
    <mergeCell ref="A7:Q7"/>
    <mergeCell ref="K9:L9"/>
    <mergeCell ref="N9:O9"/>
    <mergeCell ref="Q9:Q11"/>
    <mergeCell ref="R9:R11"/>
    <mergeCell ref="K10:L10"/>
    <mergeCell ref="N10:O10"/>
    <mergeCell ref="M9:M11"/>
    <mergeCell ref="P9:P11"/>
    <mergeCell ref="A12:Q12"/>
    <mergeCell ref="G9:G11"/>
    <mergeCell ref="H9:H11"/>
    <mergeCell ref="I9:I11"/>
    <mergeCell ref="J9:J11"/>
  </mergeCells>
  <conditionalFormatting sqref="F29:H29">
    <cfRule type="expression" dxfId="6" priority="7" stopIfTrue="1">
      <formula>AND(COUNTIF(#REF!, F29)&gt;1,NOT(ISBLANK(F29)))</formula>
    </cfRule>
  </conditionalFormatting>
  <conditionalFormatting sqref="F13:H13">
    <cfRule type="duplicateValues" dxfId="5" priority="6" stopIfTrue="1"/>
  </conditionalFormatting>
  <conditionalFormatting sqref="F13:G13">
    <cfRule type="duplicateValues" dxfId="4" priority="5" stopIfTrue="1"/>
  </conditionalFormatting>
  <conditionalFormatting sqref="F15:H15">
    <cfRule type="duplicateValues" dxfId="3" priority="4" stopIfTrue="1"/>
  </conditionalFormatting>
  <conditionalFormatting sqref="F15:G15">
    <cfRule type="duplicateValues" dxfId="2" priority="3" stopIfTrue="1"/>
  </conditionalFormatting>
  <conditionalFormatting sqref="G13">
    <cfRule type="duplicateValues" dxfId="1" priority="2" stopIfTrue="1"/>
  </conditionalFormatting>
  <conditionalFormatting sqref="G13">
    <cfRule type="duplicateValues" dxfId="0" priority="1" stopIfTrue="1"/>
  </conditionalFormatting>
  <pageMargins left="0.59" right="0.34" top="0.74803149606299213" bottom="0.74803149606299213" header="0.31496062992125984" footer="0.31496062992125984"/>
  <pageSetup paperSize="9" scale="5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view="pageBreakPreview" topLeftCell="A2" zoomScale="75" zoomScaleNormal="100" zoomScaleSheetLayoutView="75" workbookViewId="0">
      <selection activeCell="S17" sqref="S17"/>
    </sheetView>
  </sheetViews>
  <sheetFormatPr defaultRowHeight="12.75"/>
  <cols>
    <col min="1" max="1" width="5.140625" style="241" customWidth="1"/>
    <col min="2" max="2" width="3.5703125" style="241" hidden="1" customWidth="1"/>
    <col min="3" max="3" width="21.140625" style="242" customWidth="1"/>
    <col min="4" max="4" width="8.140625" style="242" hidden="1" customWidth="1"/>
    <col min="5" max="5" width="5.85546875" style="242" customWidth="1"/>
    <col min="6" max="6" width="35.140625" style="242" customWidth="1"/>
    <col min="7" max="7" width="9.42578125" style="242" hidden="1" customWidth="1"/>
    <col min="8" max="8" width="16.140625" style="246" hidden="1" customWidth="1"/>
    <col min="9" max="9" width="14.7109375" style="246" hidden="1" customWidth="1"/>
    <col min="10" max="10" width="24.5703125" style="271" customWidth="1"/>
    <col min="11" max="12" width="11.7109375" style="271" customWidth="1"/>
    <col min="13" max="13" width="13.140625" style="271" customWidth="1"/>
    <col min="14" max="16" width="11.7109375" style="271" customWidth="1"/>
    <col min="17" max="17" width="7.5703125" style="242" hidden="1" customWidth="1"/>
    <col min="18" max="256" width="9.140625" style="242"/>
    <col min="257" max="257" width="5.140625" style="242" customWidth="1"/>
    <col min="258" max="258" width="0" style="242" hidden="1" customWidth="1"/>
    <col min="259" max="259" width="21.140625" style="242" customWidth="1"/>
    <col min="260" max="260" width="0" style="242" hidden="1" customWidth="1"/>
    <col min="261" max="261" width="5.85546875" style="242" customWidth="1"/>
    <col min="262" max="262" width="35.140625" style="242" customWidth="1"/>
    <col min="263" max="265" width="0" style="242" hidden="1" customWidth="1"/>
    <col min="266" max="266" width="24.5703125" style="242" customWidth="1"/>
    <col min="267" max="268" width="11.7109375" style="242" customWidth="1"/>
    <col min="269" max="269" width="13.140625" style="242" customWidth="1"/>
    <col min="270" max="272" width="11.7109375" style="242" customWidth="1"/>
    <col min="273" max="273" width="0" style="242" hidden="1" customWidth="1"/>
    <col min="274" max="512" width="9.140625" style="242"/>
    <col min="513" max="513" width="5.140625" style="242" customWidth="1"/>
    <col min="514" max="514" width="0" style="242" hidden="1" customWidth="1"/>
    <col min="515" max="515" width="21.140625" style="242" customWidth="1"/>
    <col min="516" max="516" width="0" style="242" hidden="1" customWidth="1"/>
    <col min="517" max="517" width="5.85546875" style="242" customWidth="1"/>
    <col min="518" max="518" width="35.140625" style="242" customWidth="1"/>
    <col min="519" max="521" width="0" style="242" hidden="1" customWidth="1"/>
    <col min="522" max="522" width="24.5703125" style="242" customWidth="1"/>
    <col min="523" max="524" width="11.7109375" style="242" customWidth="1"/>
    <col min="525" max="525" width="13.140625" style="242" customWidth="1"/>
    <col min="526" max="528" width="11.7109375" style="242" customWidth="1"/>
    <col min="529" max="529" width="0" style="242" hidden="1" customWidth="1"/>
    <col min="530" max="768" width="9.140625" style="242"/>
    <col min="769" max="769" width="5.140625" style="242" customWidth="1"/>
    <col min="770" max="770" width="0" style="242" hidden="1" customWidth="1"/>
    <col min="771" max="771" width="21.140625" style="242" customWidth="1"/>
    <col min="772" max="772" width="0" style="242" hidden="1" customWidth="1"/>
    <col min="773" max="773" width="5.85546875" style="242" customWidth="1"/>
    <col min="774" max="774" width="35.140625" style="242" customWidth="1"/>
    <col min="775" max="777" width="0" style="242" hidden="1" customWidth="1"/>
    <col min="778" max="778" width="24.5703125" style="242" customWidth="1"/>
    <col min="779" max="780" width="11.7109375" style="242" customWidth="1"/>
    <col min="781" max="781" width="13.140625" style="242" customWidth="1"/>
    <col min="782" max="784" width="11.7109375" style="242" customWidth="1"/>
    <col min="785" max="785" width="0" style="242" hidden="1" customWidth="1"/>
    <col min="786" max="1024" width="9.140625" style="242"/>
    <col min="1025" max="1025" width="5.140625" style="242" customWidth="1"/>
    <col min="1026" max="1026" width="0" style="242" hidden="1" customWidth="1"/>
    <col min="1027" max="1027" width="21.140625" style="242" customWidth="1"/>
    <col min="1028" max="1028" width="0" style="242" hidden="1" customWidth="1"/>
    <col min="1029" max="1029" width="5.85546875" style="242" customWidth="1"/>
    <col min="1030" max="1030" width="35.140625" style="242" customWidth="1"/>
    <col min="1031" max="1033" width="0" style="242" hidden="1" customWidth="1"/>
    <col min="1034" max="1034" width="24.5703125" style="242" customWidth="1"/>
    <col min="1035" max="1036" width="11.7109375" style="242" customWidth="1"/>
    <col min="1037" max="1037" width="13.140625" style="242" customWidth="1"/>
    <col min="1038" max="1040" width="11.7109375" style="242" customWidth="1"/>
    <col min="1041" max="1041" width="0" style="242" hidden="1" customWidth="1"/>
    <col min="1042" max="1280" width="9.140625" style="242"/>
    <col min="1281" max="1281" width="5.140625" style="242" customWidth="1"/>
    <col min="1282" max="1282" width="0" style="242" hidden="1" customWidth="1"/>
    <col min="1283" max="1283" width="21.140625" style="242" customWidth="1"/>
    <col min="1284" max="1284" width="0" style="242" hidden="1" customWidth="1"/>
    <col min="1285" max="1285" width="5.85546875" style="242" customWidth="1"/>
    <col min="1286" max="1286" width="35.140625" style="242" customWidth="1"/>
    <col min="1287" max="1289" width="0" style="242" hidden="1" customWidth="1"/>
    <col min="1290" max="1290" width="24.5703125" style="242" customWidth="1"/>
    <col min="1291" max="1292" width="11.7109375" style="242" customWidth="1"/>
    <col min="1293" max="1293" width="13.140625" style="242" customWidth="1"/>
    <col min="1294" max="1296" width="11.7109375" style="242" customWidth="1"/>
    <col min="1297" max="1297" width="0" style="242" hidden="1" customWidth="1"/>
    <col min="1298" max="1536" width="9.140625" style="242"/>
    <col min="1537" max="1537" width="5.140625" style="242" customWidth="1"/>
    <col min="1538" max="1538" width="0" style="242" hidden="1" customWidth="1"/>
    <col min="1539" max="1539" width="21.140625" style="242" customWidth="1"/>
    <col min="1540" max="1540" width="0" style="242" hidden="1" customWidth="1"/>
    <col min="1541" max="1541" width="5.85546875" style="242" customWidth="1"/>
    <col min="1542" max="1542" width="35.140625" style="242" customWidth="1"/>
    <col min="1543" max="1545" width="0" style="242" hidden="1" customWidth="1"/>
    <col min="1546" max="1546" width="24.5703125" style="242" customWidth="1"/>
    <col min="1547" max="1548" width="11.7109375" style="242" customWidth="1"/>
    <col min="1549" max="1549" width="13.140625" style="242" customWidth="1"/>
    <col min="1550" max="1552" width="11.7109375" style="242" customWidth="1"/>
    <col min="1553" max="1553" width="0" style="242" hidden="1" customWidth="1"/>
    <col min="1554" max="1792" width="9.140625" style="242"/>
    <col min="1793" max="1793" width="5.140625" style="242" customWidth="1"/>
    <col min="1794" max="1794" width="0" style="242" hidden="1" customWidth="1"/>
    <col min="1795" max="1795" width="21.140625" style="242" customWidth="1"/>
    <col min="1796" max="1796" width="0" style="242" hidden="1" customWidth="1"/>
    <col min="1797" max="1797" width="5.85546875" style="242" customWidth="1"/>
    <col min="1798" max="1798" width="35.140625" style="242" customWidth="1"/>
    <col min="1799" max="1801" width="0" style="242" hidden="1" customWidth="1"/>
    <col min="1802" max="1802" width="24.5703125" style="242" customWidth="1"/>
    <col min="1803" max="1804" width="11.7109375" style="242" customWidth="1"/>
    <col min="1805" max="1805" width="13.140625" style="242" customWidth="1"/>
    <col min="1806" max="1808" width="11.7109375" style="242" customWidth="1"/>
    <col min="1809" max="1809" width="0" style="242" hidden="1" customWidth="1"/>
    <col min="1810" max="2048" width="9.140625" style="242"/>
    <col min="2049" max="2049" width="5.140625" style="242" customWidth="1"/>
    <col min="2050" max="2050" width="0" style="242" hidden="1" customWidth="1"/>
    <col min="2051" max="2051" width="21.140625" style="242" customWidth="1"/>
    <col min="2052" max="2052" width="0" style="242" hidden="1" customWidth="1"/>
    <col min="2053" max="2053" width="5.85546875" style="242" customWidth="1"/>
    <col min="2054" max="2054" width="35.140625" style="242" customWidth="1"/>
    <col min="2055" max="2057" width="0" style="242" hidden="1" customWidth="1"/>
    <col min="2058" max="2058" width="24.5703125" style="242" customWidth="1"/>
    <col min="2059" max="2060" width="11.7109375" style="242" customWidth="1"/>
    <col min="2061" max="2061" width="13.140625" style="242" customWidth="1"/>
    <col min="2062" max="2064" width="11.7109375" style="242" customWidth="1"/>
    <col min="2065" max="2065" width="0" style="242" hidden="1" customWidth="1"/>
    <col min="2066" max="2304" width="9.140625" style="242"/>
    <col min="2305" max="2305" width="5.140625" style="242" customWidth="1"/>
    <col min="2306" max="2306" width="0" style="242" hidden="1" customWidth="1"/>
    <col min="2307" max="2307" width="21.140625" style="242" customWidth="1"/>
    <col min="2308" max="2308" width="0" style="242" hidden="1" customWidth="1"/>
    <col min="2309" max="2309" width="5.85546875" style="242" customWidth="1"/>
    <col min="2310" max="2310" width="35.140625" style="242" customWidth="1"/>
    <col min="2311" max="2313" width="0" style="242" hidden="1" customWidth="1"/>
    <col min="2314" max="2314" width="24.5703125" style="242" customWidth="1"/>
    <col min="2315" max="2316" width="11.7109375" style="242" customWidth="1"/>
    <col min="2317" max="2317" width="13.140625" style="242" customWidth="1"/>
    <col min="2318" max="2320" width="11.7109375" style="242" customWidth="1"/>
    <col min="2321" max="2321" width="0" style="242" hidden="1" customWidth="1"/>
    <col min="2322" max="2560" width="9.140625" style="242"/>
    <col min="2561" max="2561" width="5.140625" style="242" customWidth="1"/>
    <col min="2562" max="2562" width="0" style="242" hidden="1" customWidth="1"/>
    <col min="2563" max="2563" width="21.140625" style="242" customWidth="1"/>
    <col min="2564" max="2564" width="0" style="242" hidden="1" customWidth="1"/>
    <col min="2565" max="2565" width="5.85546875" style="242" customWidth="1"/>
    <col min="2566" max="2566" width="35.140625" style="242" customWidth="1"/>
    <col min="2567" max="2569" width="0" style="242" hidden="1" customWidth="1"/>
    <col min="2570" max="2570" width="24.5703125" style="242" customWidth="1"/>
    <col min="2571" max="2572" width="11.7109375" style="242" customWidth="1"/>
    <col min="2573" max="2573" width="13.140625" style="242" customWidth="1"/>
    <col min="2574" max="2576" width="11.7109375" style="242" customWidth="1"/>
    <col min="2577" max="2577" width="0" style="242" hidden="1" customWidth="1"/>
    <col min="2578" max="2816" width="9.140625" style="242"/>
    <col min="2817" max="2817" width="5.140625" style="242" customWidth="1"/>
    <col min="2818" max="2818" width="0" style="242" hidden="1" customWidth="1"/>
    <col min="2819" max="2819" width="21.140625" style="242" customWidth="1"/>
    <col min="2820" max="2820" width="0" style="242" hidden="1" customWidth="1"/>
    <col min="2821" max="2821" width="5.85546875" style="242" customWidth="1"/>
    <col min="2822" max="2822" width="35.140625" style="242" customWidth="1"/>
    <col min="2823" max="2825" width="0" style="242" hidden="1" customWidth="1"/>
    <col min="2826" max="2826" width="24.5703125" style="242" customWidth="1"/>
    <col min="2827" max="2828" width="11.7109375" style="242" customWidth="1"/>
    <col min="2829" max="2829" width="13.140625" style="242" customWidth="1"/>
    <col min="2830" max="2832" width="11.7109375" style="242" customWidth="1"/>
    <col min="2833" max="2833" width="0" style="242" hidden="1" customWidth="1"/>
    <col min="2834" max="3072" width="9.140625" style="242"/>
    <col min="3073" max="3073" width="5.140625" style="242" customWidth="1"/>
    <col min="3074" max="3074" width="0" style="242" hidden="1" customWidth="1"/>
    <col min="3075" max="3075" width="21.140625" style="242" customWidth="1"/>
    <col min="3076" max="3076" width="0" style="242" hidden="1" customWidth="1"/>
    <col min="3077" max="3077" width="5.85546875" style="242" customWidth="1"/>
    <col min="3078" max="3078" width="35.140625" style="242" customWidth="1"/>
    <col min="3079" max="3081" width="0" style="242" hidden="1" customWidth="1"/>
    <col min="3082" max="3082" width="24.5703125" style="242" customWidth="1"/>
    <col min="3083" max="3084" width="11.7109375" style="242" customWidth="1"/>
    <col min="3085" max="3085" width="13.140625" style="242" customWidth="1"/>
    <col min="3086" max="3088" width="11.7109375" style="242" customWidth="1"/>
    <col min="3089" max="3089" width="0" style="242" hidden="1" customWidth="1"/>
    <col min="3090" max="3328" width="9.140625" style="242"/>
    <col min="3329" max="3329" width="5.140625" style="242" customWidth="1"/>
    <col min="3330" max="3330" width="0" style="242" hidden="1" customWidth="1"/>
    <col min="3331" max="3331" width="21.140625" style="242" customWidth="1"/>
    <col min="3332" max="3332" width="0" style="242" hidden="1" customWidth="1"/>
    <col min="3333" max="3333" width="5.85546875" style="242" customWidth="1"/>
    <col min="3334" max="3334" width="35.140625" style="242" customWidth="1"/>
    <col min="3335" max="3337" width="0" style="242" hidden="1" customWidth="1"/>
    <col min="3338" max="3338" width="24.5703125" style="242" customWidth="1"/>
    <col min="3339" max="3340" width="11.7109375" style="242" customWidth="1"/>
    <col min="3341" max="3341" width="13.140625" style="242" customWidth="1"/>
    <col min="3342" max="3344" width="11.7109375" style="242" customWidth="1"/>
    <col min="3345" max="3345" width="0" style="242" hidden="1" customWidth="1"/>
    <col min="3346" max="3584" width="9.140625" style="242"/>
    <col min="3585" max="3585" width="5.140625" style="242" customWidth="1"/>
    <col min="3586" max="3586" width="0" style="242" hidden="1" customWidth="1"/>
    <col min="3587" max="3587" width="21.140625" style="242" customWidth="1"/>
    <col min="3588" max="3588" width="0" style="242" hidden="1" customWidth="1"/>
    <col min="3589" max="3589" width="5.85546875" style="242" customWidth="1"/>
    <col min="3590" max="3590" width="35.140625" style="242" customWidth="1"/>
    <col min="3591" max="3593" width="0" style="242" hidden="1" customWidth="1"/>
    <col min="3594" max="3594" width="24.5703125" style="242" customWidth="1"/>
    <col min="3595" max="3596" width="11.7109375" style="242" customWidth="1"/>
    <col min="3597" max="3597" width="13.140625" style="242" customWidth="1"/>
    <col min="3598" max="3600" width="11.7109375" style="242" customWidth="1"/>
    <col min="3601" max="3601" width="0" style="242" hidden="1" customWidth="1"/>
    <col min="3602" max="3840" width="9.140625" style="242"/>
    <col min="3841" max="3841" width="5.140625" style="242" customWidth="1"/>
    <col min="3842" max="3842" width="0" style="242" hidden="1" customWidth="1"/>
    <col min="3843" max="3843" width="21.140625" style="242" customWidth="1"/>
    <col min="3844" max="3844" width="0" style="242" hidden="1" customWidth="1"/>
    <col min="3845" max="3845" width="5.85546875" style="242" customWidth="1"/>
    <col min="3846" max="3846" width="35.140625" style="242" customWidth="1"/>
    <col min="3847" max="3849" width="0" style="242" hidden="1" customWidth="1"/>
    <col min="3850" max="3850" width="24.5703125" style="242" customWidth="1"/>
    <col min="3851" max="3852" width="11.7109375" style="242" customWidth="1"/>
    <col min="3853" max="3853" width="13.140625" style="242" customWidth="1"/>
    <col min="3854" max="3856" width="11.7109375" style="242" customWidth="1"/>
    <col min="3857" max="3857" width="0" style="242" hidden="1" customWidth="1"/>
    <col min="3858" max="4096" width="9.140625" style="242"/>
    <col min="4097" max="4097" width="5.140625" style="242" customWidth="1"/>
    <col min="4098" max="4098" width="0" style="242" hidden="1" customWidth="1"/>
    <col min="4099" max="4099" width="21.140625" style="242" customWidth="1"/>
    <col min="4100" max="4100" width="0" style="242" hidden="1" customWidth="1"/>
    <col min="4101" max="4101" width="5.85546875" style="242" customWidth="1"/>
    <col min="4102" max="4102" width="35.140625" style="242" customWidth="1"/>
    <col min="4103" max="4105" width="0" style="242" hidden="1" customWidth="1"/>
    <col min="4106" max="4106" width="24.5703125" style="242" customWidth="1"/>
    <col min="4107" max="4108" width="11.7109375" style="242" customWidth="1"/>
    <col min="4109" max="4109" width="13.140625" style="242" customWidth="1"/>
    <col min="4110" max="4112" width="11.7109375" style="242" customWidth="1"/>
    <col min="4113" max="4113" width="0" style="242" hidden="1" customWidth="1"/>
    <col min="4114" max="4352" width="9.140625" style="242"/>
    <col min="4353" max="4353" width="5.140625" style="242" customWidth="1"/>
    <col min="4354" max="4354" width="0" style="242" hidden="1" customWidth="1"/>
    <col min="4355" max="4355" width="21.140625" style="242" customWidth="1"/>
    <col min="4356" max="4356" width="0" style="242" hidden="1" customWidth="1"/>
    <col min="4357" max="4357" width="5.85546875" style="242" customWidth="1"/>
    <col min="4358" max="4358" width="35.140625" style="242" customWidth="1"/>
    <col min="4359" max="4361" width="0" style="242" hidden="1" customWidth="1"/>
    <col min="4362" max="4362" width="24.5703125" style="242" customWidth="1"/>
    <col min="4363" max="4364" width="11.7109375" style="242" customWidth="1"/>
    <col min="4365" max="4365" width="13.140625" style="242" customWidth="1"/>
    <col min="4366" max="4368" width="11.7109375" style="242" customWidth="1"/>
    <col min="4369" max="4369" width="0" style="242" hidden="1" customWidth="1"/>
    <col min="4370" max="4608" width="9.140625" style="242"/>
    <col min="4609" max="4609" width="5.140625" style="242" customWidth="1"/>
    <col min="4610" max="4610" width="0" style="242" hidden="1" customWidth="1"/>
    <col min="4611" max="4611" width="21.140625" style="242" customWidth="1"/>
    <col min="4612" max="4612" width="0" style="242" hidden="1" customWidth="1"/>
    <col min="4613" max="4613" width="5.85546875" style="242" customWidth="1"/>
    <col min="4614" max="4614" width="35.140625" style="242" customWidth="1"/>
    <col min="4615" max="4617" width="0" style="242" hidden="1" customWidth="1"/>
    <col min="4618" max="4618" width="24.5703125" style="242" customWidth="1"/>
    <col min="4619" max="4620" width="11.7109375" style="242" customWidth="1"/>
    <col min="4621" max="4621" width="13.140625" style="242" customWidth="1"/>
    <col min="4622" max="4624" width="11.7109375" style="242" customWidth="1"/>
    <col min="4625" max="4625" width="0" style="242" hidden="1" customWidth="1"/>
    <col min="4626" max="4864" width="9.140625" style="242"/>
    <col min="4865" max="4865" width="5.140625" style="242" customWidth="1"/>
    <col min="4866" max="4866" width="0" style="242" hidden="1" customWidth="1"/>
    <col min="4867" max="4867" width="21.140625" style="242" customWidth="1"/>
    <col min="4868" max="4868" width="0" style="242" hidden="1" customWidth="1"/>
    <col min="4869" max="4869" width="5.85546875" style="242" customWidth="1"/>
    <col min="4870" max="4870" width="35.140625" style="242" customWidth="1"/>
    <col min="4871" max="4873" width="0" style="242" hidden="1" customWidth="1"/>
    <col min="4874" max="4874" width="24.5703125" style="242" customWidth="1"/>
    <col min="4875" max="4876" width="11.7109375" style="242" customWidth="1"/>
    <col min="4877" max="4877" width="13.140625" style="242" customWidth="1"/>
    <col min="4878" max="4880" width="11.7109375" style="242" customWidth="1"/>
    <col min="4881" max="4881" width="0" style="242" hidden="1" customWidth="1"/>
    <col min="4882" max="5120" width="9.140625" style="242"/>
    <col min="5121" max="5121" width="5.140625" style="242" customWidth="1"/>
    <col min="5122" max="5122" width="0" style="242" hidden="1" customWidth="1"/>
    <col min="5123" max="5123" width="21.140625" style="242" customWidth="1"/>
    <col min="5124" max="5124" width="0" style="242" hidden="1" customWidth="1"/>
    <col min="5125" max="5125" width="5.85546875" style="242" customWidth="1"/>
    <col min="5126" max="5126" width="35.140625" style="242" customWidth="1"/>
    <col min="5127" max="5129" width="0" style="242" hidden="1" customWidth="1"/>
    <col min="5130" max="5130" width="24.5703125" style="242" customWidth="1"/>
    <col min="5131" max="5132" width="11.7109375" style="242" customWidth="1"/>
    <col min="5133" max="5133" width="13.140625" style="242" customWidth="1"/>
    <col min="5134" max="5136" width="11.7109375" style="242" customWidth="1"/>
    <col min="5137" max="5137" width="0" style="242" hidden="1" customWidth="1"/>
    <col min="5138" max="5376" width="9.140625" style="242"/>
    <col min="5377" max="5377" width="5.140625" style="242" customWidth="1"/>
    <col min="5378" max="5378" width="0" style="242" hidden="1" customWidth="1"/>
    <col min="5379" max="5379" width="21.140625" style="242" customWidth="1"/>
    <col min="5380" max="5380" width="0" style="242" hidden="1" customWidth="1"/>
    <col min="5381" max="5381" width="5.85546875" style="242" customWidth="1"/>
    <col min="5382" max="5382" width="35.140625" style="242" customWidth="1"/>
    <col min="5383" max="5385" width="0" style="242" hidden="1" customWidth="1"/>
    <col min="5386" max="5386" width="24.5703125" style="242" customWidth="1"/>
    <col min="5387" max="5388" width="11.7109375" style="242" customWidth="1"/>
    <col min="5389" max="5389" width="13.140625" style="242" customWidth="1"/>
    <col min="5390" max="5392" width="11.7109375" style="242" customWidth="1"/>
    <col min="5393" max="5393" width="0" style="242" hidden="1" customWidth="1"/>
    <col min="5394" max="5632" width="9.140625" style="242"/>
    <col min="5633" max="5633" width="5.140625" style="242" customWidth="1"/>
    <col min="5634" max="5634" width="0" style="242" hidden="1" customWidth="1"/>
    <col min="5635" max="5635" width="21.140625" style="242" customWidth="1"/>
    <col min="5636" max="5636" width="0" style="242" hidden="1" customWidth="1"/>
    <col min="5637" max="5637" width="5.85546875" style="242" customWidth="1"/>
    <col min="5638" max="5638" width="35.140625" style="242" customWidth="1"/>
    <col min="5639" max="5641" width="0" style="242" hidden="1" customWidth="1"/>
    <col min="5642" max="5642" width="24.5703125" style="242" customWidth="1"/>
    <col min="5643" max="5644" width="11.7109375" style="242" customWidth="1"/>
    <col min="5645" max="5645" width="13.140625" style="242" customWidth="1"/>
    <col min="5646" max="5648" width="11.7109375" style="242" customWidth="1"/>
    <col min="5649" max="5649" width="0" style="242" hidden="1" customWidth="1"/>
    <col min="5650" max="5888" width="9.140625" style="242"/>
    <col min="5889" max="5889" width="5.140625" style="242" customWidth="1"/>
    <col min="5890" max="5890" width="0" style="242" hidden="1" customWidth="1"/>
    <col min="5891" max="5891" width="21.140625" style="242" customWidth="1"/>
    <col min="5892" max="5892" width="0" style="242" hidden="1" customWidth="1"/>
    <col min="5893" max="5893" width="5.85546875" style="242" customWidth="1"/>
    <col min="5894" max="5894" width="35.140625" style="242" customWidth="1"/>
    <col min="5895" max="5897" width="0" style="242" hidden="1" customWidth="1"/>
    <col min="5898" max="5898" width="24.5703125" style="242" customWidth="1"/>
    <col min="5899" max="5900" width="11.7109375" style="242" customWidth="1"/>
    <col min="5901" max="5901" width="13.140625" style="242" customWidth="1"/>
    <col min="5902" max="5904" width="11.7109375" style="242" customWidth="1"/>
    <col min="5905" max="5905" width="0" style="242" hidden="1" customWidth="1"/>
    <col min="5906" max="6144" width="9.140625" style="242"/>
    <col min="6145" max="6145" width="5.140625" style="242" customWidth="1"/>
    <col min="6146" max="6146" width="0" style="242" hidden="1" customWidth="1"/>
    <col min="6147" max="6147" width="21.140625" style="242" customWidth="1"/>
    <col min="6148" max="6148" width="0" style="242" hidden="1" customWidth="1"/>
    <col min="6149" max="6149" width="5.85546875" style="242" customWidth="1"/>
    <col min="6150" max="6150" width="35.140625" style="242" customWidth="1"/>
    <col min="6151" max="6153" width="0" style="242" hidden="1" customWidth="1"/>
    <col min="6154" max="6154" width="24.5703125" style="242" customWidth="1"/>
    <col min="6155" max="6156" width="11.7109375" style="242" customWidth="1"/>
    <col min="6157" max="6157" width="13.140625" style="242" customWidth="1"/>
    <col min="6158" max="6160" width="11.7109375" style="242" customWidth="1"/>
    <col min="6161" max="6161" width="0" style="242" hidden="1" customWidth="1"/>
    <col min="6162" max="6400" width="9.140625" style="242"/>
    <col min="6401" max="6401" width="5.140625" style="242" customWidth="1"/>
    <col min="6402" max="6402" width="0" style="242" hidden="1" customWidth="1"/>
    <col min="6403" max="6403" width="21.140625" style="242" customWidth="1"/>
    <col min="6404" max="6404" width="0" style="242" hidden="1" customWidth="1"/>
    <col min="6405" max="6405" width="5.85546875" style="242" customWidth="1"/>
    <col min="6406" max="6406" width="35.140625" style="242" customWidth="1"/>
    <col min="6407" max="6409" width="0" style="242" hidden="1" customWidth="1"/>
    <col min="6410" max="6410" width="24.5703125" style="242" customWidth="1"/>
    <col min="6411" max="6412" width="11.7109375" style="242" customWidth="1"/>
    <col min="6413" max="6413" width="13.140625" style="242" customWidth="1"/>
    <col min="6414" max="6416" width="11.7109375" style="242" customWidth="1"/>
    <col min="6417" max="6417" width="0" style="242" hidden="1" customWidth="1"/>
    <col min="6418" max="6656" width="9.140625" style="242"/>
    <col min="6657" max="6657" width="5.140625" style="242" customWidth="1"/>
    <col min="6658" max="6658" width="0" style="242" hidden="1" customWidth="1"/>
    <col min="6659" max="6659" width="21.140625" style="242" customWidth="1"/>
    <col min="6660" max="6660" width="0" style="242" hidden="1" customWidth="1"/>
    <col min="6661" max="6661" width="5.85546875" style="242" customWidth="1"/>
    <col min="6662" max="6662" width="35.140625" style="242" customWidth="1"/>
    <col min="6663" max="6665" width="0" style="242" hidden="1" customWidth="1"/>
    <col min="6666" max="6666" width="24.5703125" style="242" customWidth="1"/>
    <col min="6667" max="6668" width="11.7109375" style="242" customWidth="1"/>
    <col min="6669" max="6669" width="13.140625" style="242" customWidth="1"/>
    <col min="6670" max="6672" width="11.7109375" style="242" customWidth="1"/>
    <col min="6673" max="6673" width="0" style="242" hidden="1" customWidth="1"/>
    <col min="6674" max="6912" width="9.140625" style="242"/>
    <col min="6913" max="6913" width="5.140625" style="242" customWidth="1"/>
    <col min="6914" max="6914" width="0" style="242" hidden="1" customWidth="1"/>
    <col min="6915" max="6915" width="21.140625" style="242" customWidth="1"/>
    <col min="6916" max="6916" width="0" style="242" hidden="1" customWidth="1"/>
    <col min="6917" max="6917" width="5.85546875" style="242" customWidth="1"/>
    <col min="6918" max="6918" width="35.140625" style="242" customWidth="1"/>
    <col min="6919" max="6921" width="0" style="242" hidden="1" customWidth="1"/>
    <col min="6922" max="6922" width="24.5703125" style="242" customWidth="1"/>
    <col min="6923" max="6924" width="11.7109375" style="242" customWidth="1"/>
    <col min="6925" max="6925" width="13.140625" style="242" customWidth="1"/>
    <col min="6926" max="6928" width="11.7109375" style="242" customWidth="1"/>
    <col min="6929" max="6929" width="0" style="242" hidden="1" customWidth="1"/>
    <col min="6930" max="7168" width="9.140625" style="242"/>
    <col min="7169" max="7169" width="5.140625" style="242" customWidth="1"/>
    <col min="7170" max="7170" width="0" style="242" hidden="1" customWidth="1"/>
    <col min="7171" max="7171" width="21.140625" style="242" customWidth="1"/>
    <col min="7172" max="7172" width="0" style="242" hidden="1" customWidth="1"/>
    <col min="7173" max="7173" width="5.85546875" style="242" customWidth="1"/>
    <col min="7174" max="7174" width="35.140625" style="242" customWidth="1"/>
    <col min="7175" max="7177" width="0" style="242" hidden="1" customWidth="1"/>
    <col min="7178" max="7178" width="24.5703125" style="242" customWidth="1"/>
    <col min="7179" max="7180" width="11.7109375" style="242" customWidth="1"/>
    <col min="7181" max="7181" width="13.140625" style="242" customWidth="1"/>
    <col min="7182" max="7184" width="11.7109375" style="242" customWidth="1"/>
    <col min="7185" max="7185" width="0" style="242" hidden="1" customWidth="1"/>
    <col min="7186" max="7424" width="9.140625" style="242"/>
    <col min="7425" max="7425" width="5.140625" style="242" customWidth="1"/>
    <col min="7426" max="7426" width="0" style="242" hidden="1" customWidth="1"/>
    <col min="7427" max="7427" width="21.140625" style="242" customWidth="1"/>
    <col min="7428" max="7428" width="0" style="242" hidden="1" customWidth="1"/>
    <col min="7429" max="7429" width="5.85546875" style="242" customWidth="1"/>
    <col min="7430" max="7430" width="35.140625" style="242" customWidth="1"/>
    <col min="7431" max="7433" width="0" style="242" hidden="1" customWidth="1"/>
    <col min="7434" max="7434" width="24.5703125" style="242" customWidth="1"/>
    <col min="7435" max="7436" width="11.7109375" style="242" customWidth="1"/>
    <col min="7437" max="7437" width="13.140625" style="242" customWidth="1"/>
    <col min="7438" max="7440" width="11.7109375" style="242" customWidth="1"/>
    <col min="7441" max="7441" width="0" style="242" hidden="1" customWidth="1"/>
    <col min="7442" max="7680" width="9.140625" style="242"/>
    <col min="7681" max="7681" width="5.140625" style="242" customWidth="1"/>
    <col min="7682" max="7682" width="0" style="242" hidden="1" customWidth="1"/>
    <col min="7683" max="7683" width="21.140625" style="242" customWidth="1"/>
    <col min="7684" max="7684" width="0" style="242" hidden="1" customWidth="1"/>
    <col min="7685" max="7685" width="5.85546875" style="242" customWidth="1"/>
    <col min="7686" max="7686" width="35.140625" style="242" customWidth="1"/>
    <col min="7687" max="7689" width="0" style="242" hidden="1" customWidth="1"/>
    <col min="7690" max="7690" width="24.5703125" style="242" customWidth="1"/>
    <col min="7691" max="7692" width="11.7109375" style="242" customWidth="1"/>
    <col min="7693" max="7693" width="13.140625" style="242" customWidth="1"/>
    <col min="7694" max="7696" width="11.7109375" style="242" customWidth="1"/>
    <col min="7697" max="7697" width="0" style="242" hidden="1" customWidth="1"/>
    <col min="7698" max="7936" width="9.140625" style="242"/>
    <col min="7937" max="7937" width="5.140625" style="242" customWidth="1"/>
    <col min="7938" max="7938" width="0" style="242" hidden="1" customWidth="1"/>
    <col min="7939" max="7939" width="21.140625" style="242" customWidth="1"/>
    <col min="7940" max="7940" width="0" style="242" hidden="1" customWidth="1"/>
    <col min="7941" max="7941" width="5.85546875" style="242" customWidth="1"/>
    <col min="7942" max="7942" width="35.140625" style="242" customWidth="1"/>
    <col min="7943" max="7945" width="0" style="242" hidden="1" customWidth="1"/>
    <col min="7946" max="7946" width="24.5703125" style="242" customWidth="1"/>
    <col min="7947" max="7948" width="11.7109375" style="242" customWidth="1"/>
    <col min="7949" max="7949" width="13.140625" style="242" customWidth="1"/>
    <col min="7950" max="7952" width="11.7109375" style="242" customWidth="1"/>
    <col min="7953" max="7953" width="0" style="242" hidden="1" customWidth="1"/>
    <col min="7954" max="8192" width="9.140625" style="242"/>
    <col min="8193" max="8193" width="5.140625" style="242" customWidth="1"/>
    <col min="8194" max="8194" width="0" style="242" hidden="1" customWidth="1"/>
    <col min="8195" max="8195" width="21.140625" style="242" customWidth="1"/>
    <col min="8196" max="8196" width="0" style="242" hidden="1" customWidth="1"/>
    <col min="8197" max="8197" width="5.85546875" style="242" customWidth="1"/>
    <col min="8198" max="8198" width="35.140625" style="242" customWidth="1"/>
    <col min="8199" max="8201" width="0" style="242" hidden="1" customWidth="1"/>
    <col min="8202" max="8202" width="24.5703125" style="242" customWidth="1"/>
    <col min="8203" max="8204" width="11.7109375" style="242" customWidth="1"/>
    <col min="8205" max="8205" width="13.140625" style="242" customWidth="1"/>
    <col min="8206" max="8208" width="11.7109375" style="242" customWidth="1"/>
    <col min="8209" max="8209" width="0" style="242" hidden="1" customWidth="1"/>
    <col min="8210" max="8448" width="9.140625" style="242"/>
    <col min="8449" max="8449" width="5.140625" style="242" customWidth="1"/>
    <col min="8450" max="8450" width="0" style="242" hidden="1" customWidth="1"/>
    <col min="8451" max="8451" width="21.140625" style="242" customWidth="1"/>
    <col min="8452" max="8452" width="0" style="242" hidden="1" customWidth="1"/>
    <col min="8453" max="8453" width="5.85546875" style="242" customWidth="1"/>
    <col min="8454" max="8454" width="35.140625" style="242" customWidth="1"/>
    <col min="8455" max="8457" width="0" style="242" hidden="1" customWidth="1"/>
    <col min="8458" max="8458" width="24.5703125" style="242" customWidth="1"/>
    <col min="8459" max="8460" width="11.7109375" style="242" customWidth="1"/>
    <col min="8461" max="8461" width="13.140625" style="242" customWidth="1"/>
    <col min="8462" max="8464" width="11.7109375" style="242" customWidth="1"/>
    <col min="8465" max="8465" width="0" style="242" hidden="1" customWidth="1"/>
    <col min="8466" max="8704" width="9.140625" style="242"/>
    <col min="8705" max="8705" width="5.140625" style="242" customWidth="1"/>
    <col min="8706" max="8706" width="0" style="242" hidden="1" customWidth="1"/>
    <col min="8707" max="8707" width="21.140625" style="242" customWidth="1"/>
    <col min="8708" max="8708" width="0" style="242" hidden="1" customWidth="1"/>
    <col min="8709" max="8709" width="5.85546875" style="242" customWidth="1"/>
    <col min="8710" max="8710" width="35.140625" style="242" customWidth="1"/>
    <col min="8711" max="8713" width="0" style="242" hidden="1" customWidth="1"/>
    <col min="8714" max="8714" width="24.5703125" style="242" customWidth="1"/>
    <col min="8715" max="8716" width="11.7109375" style="242" customWidth="1"/>
    <col min="8717" max="8717" width="13.140625" style="242" customWidth="1"/>
    <col min="8718" max="8720" width="11.7109375" style="242" customWidth="1"/>
    <col min="8721" max="8721" width="0" style="242" hidden="1" customWidth="1"/>
    <col min="8722" max="8960" width="9.140625" style="242"/>
    <col min="8961" max="8961" width="5.140625" style="242" customWidth="1"/>
    <col min="8962" max="8962" width="0" style="242" hidden="1" customWidth="1"/>
    <col min="8963" max="8963" width="21.140625" style="242" customWidth="1"/>
    <col min="8964" max="8964" width="0" style="242" hidden="1" customWidth="1"/>
    <col min="8965" max="8965" width="5.85546875" style="242" customWidth="1"/>
    <col min="8966" max="8966" width="35.140625" style="242" customWidth="1"/>
    <col min="8967" max="8969" width="0" style="242" hidden="1" customWidth="1"/>
    <col min="8970" max="8970" width="24.5703125" style="242" customWidth="1"/>
    <col min="8971" max="8972" width="11.7109375" style="242" customWidth="1"/>
    <col min="8973" max="8973" width="13.140625" style="242" customWidth="1"/>
    <col min="8974" max="8976" width="11.7109375" style="242" customWidth="1"/>
    <col min="8977" max="8977" width="0" style="242" hidden="1" customWidth="1"/>
    <col min="8978" max="9216" width="9.140625" style="242"/>
    <col min="9217" max="9217" width="5.140625" style="242" customWidth="1"/>
    <col min="9218" max="9218" width="0" style="242" hidden="1" customWidth="1"/>
    <col min="9219" max="9219" width="21.140625" style="242" customWidth="1"/>
    <col min="9220" max="9220" width="0" style="242" hidden="1" customWidth="1"/>
    <col min="9221" max="9221" width="5.85546875" style="242" customWidth="1"/>
    <col min="9222" max="9222" width="35.140625" style="242" customWidth="1"/>
    <col min="9223" max="9225" width="0" style="242" hidden="1" customWidth="1"/>
    <col min="9226" max="9226" width="24.5703125" style="242" customWidth="1"/>
    <col min="9227" max="9228" width="11.7109375" style="242" customWidth="1"/>
    <col min="9229" max="9229" width="13.140625" style="242" customWidth="1"/>
    <col min="9230" max="9232" width="11.7109375" style="242" customWidth="1"/>
    <col min="9233" max="9233" width="0" style="242" hidden="1" customWidth="1"/>
    <col min="9234" max="9472" width="9.140625" style="242"/>
    <col min="9473" max="9473" width="5.140625" style="242" customWidth="1"/>
    <col min="9474" max="9474" width="0" style="242" hidden="1" customWidth="1"/>
    <col min="9475" max="9475" width="21.140625" style="242" customWidth="1"/>
    <col min="9476" max="9476" width="0" style="242" hidden="1" customWidth="1"/>
    <col min="9477" max="9477" width="5.85546875" style="242" customWidth="1"/>
    <col min="9478" max="9478" width="35.140625" style="242" customWidth="1"/>
    <col min="9479" max="9481" width="0" style="242" hidden="1" customWidth="1"/>
    <col min="9482" max="9482" width="24.5703125" style="242" customWidth="1"/>
    <col min="9483" max="9484" width="11.7109375" style="242" customWidth="1"/>
    <col min="9485" max="9485" width="13.140625" style="242" customWidth="1"/>
    <col min="9486" max="9488" width="11.7109375" style="242" customWidth="1"/>
    <col min="9489" max="9489" width="0" style="242" hidden="1" customWidth="1"/>
    <col min="9490" max="9728" width="9.140625" style="242"/>
    <col min="9729" max="9729" width="5.140625" style="242" customWidth="1"/>
    <col min="9730" max="9730" width="0" style="242" hidden="1" customWidth="1"/>
    <col min="9731" max="9731" width="21.140625" style="242" customWidth="1"/>
    <col min="9732" max="9732" width="0" style="242" hidden="1" customWidth="1"/>
    <col min="9733" max="9733" width="5.85546875" style="242" customWidth="1"/>
    <col min="9734" max="9734" width="35.140625" style="242" customWidth="1"/>
    <col min="9735" max="9737" width="0" style="242" hidden="1" customWidth="1"/>
    <col min="9738" max="9738" width="24.5703125" style="242" customWidth="1"/>
    <col min="9739" max="9740" width="11.7109375" style="242" customWidth="1"/>
    <col min="9741" max="9741" width="13.140625" style="242" customWidth="1"/>
    <col min="9742" max="9744" width="11.7109375" style="242" customWidth="1"/>
    <col min="9745" max="9745" width="0" style="242" hidden="1" customWidth="1"/>
    <col min="9746" max="9984" width="9.140625" style="242"/>
    <col min="9985" max="9985" width="5.140625" style="242" customWidth="1"/>
    <col min="9986" max="9986" width="0" style="242" hidden="1" customWidth="1"/>
    <col min="9987" max="9987" width="21.140625" style="242" customWidth="1"/>
    <col min="9988" max="9988" width="0" style="242" hidden="1" customWidth="1"/>
    <col min="9989" max="9989" width="5.85546875" style="242" customWidth="1"/>
    <col min="9990" max="9990" width="35.140625" style="242" customWidth="1"/>
    <col min="9991" max="9993" width="0" style="242" hidden="1" customWidth="1"/>
    <col min="9994" max="9994" width="24.5703125" style="242" customWidth="1"/>
    <col min="9995" max="9996" width="11.7109375" style="242" customWidth="1"/>
    <col min="9997" max="9997" width="13.140625" style="242" customWidth="1"/>
    <col min="9998" max="10000" width="11.7109375" style="242" customWidth="1"/>
    <col min="10001" max="10001" width="0" style="242" hidden="1" customWidth="1"/>
    <col min="10002" max="10240" width="9.140625" style="242"/>
    <col min="10241" max="10241" width="5.140625" style="242" customWidth="1"/>
    <col min="10242" max="10242" width="0" style="242" hidden="1" customWidth="1"/>
    <col min="10243" max="10243" width="21.140625" style="242" customWidth="1"/>
    <col min="10244" max="10244" width="0" style="242" hidden="1" customWidth="1"/>
    <col min="10245" max="10245" width="5.85546875" style="242" customWidth="1"/>
    <col min="10246" max="10246" width="35.140625" style="242" customWidth="1"/>
    <col min="10247" max="10249" width="0" style="242" hidden="1" customWidth="1"/>
    <col min="10250" max="10250" width="24.5703125" style="242" customWidth="1"/>
    <col min="10251" max="10252" width="11.7109375" style="242" customWidth="1"/>
    <col min="10253" max="10253" width="13.140625" style="242" customWidth="1"/>
    <col min="10254" max="10256" width="11.7109375" style="242" customWidth="1"/>
    <col min="10257" max="10257" width="0" style="242" hidden="1" customWidth="1"/>
    <col min="10258" max="10496" width="9.140625" style="242"/>
    <col min="10497" max="10497" width="5.140625" style="242" customWidth="1"/>
    <col min="10498" max="10498" width="0" style="242" hidden="1" customWidth="1"/>
    <col min="10499" max="10499" width="21.140625" style="242" customWidth="1"/>
    <col min="10500" max="10500" width="0" style="242" hidden="1" customWidth="1"/>
    <col min="10501" max="10501" width="5.85546875" style="242" customWidth="1"/>
    <col min="10502" max="10502" width="35.140625" style="242" customWidth="1"/>
    <col min="10503" max="10505" width="0" style="242" hidden="1" customWidth="1"/>
    <col min="10506" max="10506" width="24.5703125" style="242" customWidth="1"/>
    <col min="10507" max="10508" width="11.7109375" style="242" customWidth="1"/>
    <col min="10509" max="10509" width="13.140625" style="242" customWidth="1"/>
    <col min="10510" max="10512" width="11.7109375" style="242" customWidth="1"/>
    <col min="10513" max="10513" width="0" style="242" hidden="1" customWidth="1"/>
    <col min="10514" max="10752" width="9.140625" style="242"/>
    <col min="10753" max="10753" width="5.140625" style="242" customWidth="1"/>
    <col min="10754" max="10754" width="0" style="242" hidden="1" customWidth="1"/>
    <col min="10755" max="10755" width="21.140625" style="242" customWidth="1"/>
    <col min="10756" max="10756" width="0" style="242" hidden="1" customWidth="1"/>
    <col min="10757" max="10757" width="5.85546875" style="242" customWidth="1"/>
    <col min="10758" max="10758" width="35.140625" style="242" customWidth="1"/>
    <col min="10759" max="10761" width="0" style="242" hidden="1" customWidth="1"/>
    <col min="10762" max="10762" width="24.5703125" style="242" customWidth="1"/>
    <col min="10763" max="10764" width="11.7109375" style="242" customWidth="1"/>
    <col min="10765" max="10765" width="13.140625" style="242" customWidth="1"/>
    <col min="10766" max="10768" width="11.7109375" style="242" customWidth="1"/>
    <col min="10769" max="10769" width="0" style="242" hidden="1" customWidth="1"/>
    <col min="10770" max="11008" width="9.140625" style="242"/>
    <col min="11009" max="11009" width="5.140625" style="242" customWidth="1"/>
    <col min="11010" max="11010" width="0" style="242" hidden="1" customWidth="1"/>
    <col min="11011" max="11011" width="21.140625" style="242" customWidth="1"/>
    <col min="11012" max="11012" width="0" style="242" hidden="1" customWidth="1"/>
    <col min="11013" max="11013" width="5.85546875" style="242" customWidth="1"/>
    <col min="11014" max="11014" width="35.140625" style="242" customWidth="1"/>
    <col min="11015" max="11017" width="0" style="242" hidden="1" customWidth="1"/>
    <col min="11018" max="11018" width="24.5703125" style="242" customWidth="1"/>
    <col min="11019" max="11020" width="11.7109375" style="242" customWidth="1"/>
    <col min="11021" max="11021" width="13.140625" style="242" customWidth="1"/>
    <col min="11022" max="11024" width="11.7109375" style="242" customWidth="1"/>
    <col min="11025" max="11025" width="0" style="242" hidden="1" customWidth="1"/>
    <col min="11026" max="11264" width="9.140625" style="242"/>
    <col min="11265" max="11265" width="5.140625" style="242" customWidth="1"/>
    <col min="11266" max="11266" width="0" style="242" hidden="1" customWidth="1"/>
    <col min="11267" max="11267" width="21.140625" style="242" customWidth="1"/>
    <col min="11268" max="11268" width="0" style="242" hidden="1" customWidth="1"/>
    <col min="11269" max="11269" width="5.85546875" style="242" customWidth="1"/>
    <col min="11270" max="11270" width="35.140625" style="242" customWidth="1"/>
    <col min="11271" max="11273" width="0" style="242" hidden="1" customWidth="1"/>
    <col min="11274" max="11274" width="24.5703125" style="242" customWidth="1"/>
    <col min="11275" max="11276" width="11.7109375" style="242" customWidth="1"/>
    <col min="11277" max="11277" width="13.140625" style="242" customWidth="1"/>
    <col min="11278" max="11280" width="11.7109375" style="242" customWidth="1"/>
    <col min="11281" max="11281" width="0" style="242" hidden="1" customWidth="1"/>
    <col min="11282" max="11520" width="9.140625" style="242"/>
    <col min="11521" max="11521" width="5.140625" style="242" customWidth="1"/>
    <col min="11522" max="11522" width="0" style="242" hidden="1" customWidth="1"/>
    <col min="11523" max="11523" width="21.140625" style="242" customWidth="1"/>
    <col min="11524" max="11524" width="0" style="242" hidden="1" customWidth="1"/>
    <col min="11525" max="11525" width="5.85546875" style="242" customWidth="1"/>
    <col min="11526" max="11526" width="35.140625" style="242" customWidth="1"/>
    <col min="11527" max="11529" width="0" style="242" hidden="1" customWidth="1"/>
    <col min="11530" max="11530" width="24.5703125" style="242" customWidth="1"/>
    <col min="11531" max="11532" width="11.7109375" style="242" customWidth="1"/>
    <col min="11533" max="11533" width="13.140625" style="242" customWidth="1"/>
    <col min="11534" max="11536" width="11.7109375" style="242" customWidth="1"/>
    <col min="11537" max="11537" width="0" style="242" hidden="1" customWidth="1"/>
    <col min="11538" max="11776" width="9.140625" style="242"/>
    <col min="11777" max="11777" width="5.140625" style="242" customWidth="1"/>
    <col min="11778" max="11778" width="0" style="242" hidden="1" customWidth="1"/>
    <col min="11779" max="11779" width="21.140625" style="242" customWidth="1"/>
    <col min="11780" max="11780" width="0" style="242" hidden="1" customWidth="1"/>
    <col min="11781" max="11781" width="5.85546875" style="242" customWidth="1"/>
    <col min="11782" max="11782" width="35.140625" style="242" customWidth="1"/>
    <col min="11783" max="11785" width="0" style="242" hidden="1" customWidth="1"/>
    <col min="11786" max="11786" width="24.5703125" style="242" customWidth="1"/>
    <col min="11787" max="11788" width="11.7109375" style="242" customWidth="1"/>
    <col min="11789" max="11789" width="13.140625" style="242" customWidth="1"/>
    <col min="11790" max="11792" width="11.7109375" style="242" customWidth="1"/>
    <col min="11793" max="11793" width="0" style="242" hidden="1" customWidth="1"/>
    <col min="11794" max="12032" width="9.140625" style="242"/>
    <col min="12033" max="12033" width="5.140625" style="242" customWidth="1"/>
    <col min="12034" max="12034" width="0" style="242" hidden="1" customWidth="1"/>
    <col min="12035" max="12035" width="21.140625" style="242" customWidth="1"/>
    <col min="12036" max="12036" width="0" style="242" hidden="1" customWidth="1"/>
    <col min="12037" max="12037" width="5.85546875" style="242" customWidth="1"/>
    <col min="12038" max="12038" width="35.140625" style="242" customWidth="1"/>
    <col min="12039" max="12041" width="0" style="242" hidden="1" customWidth="1"/>
    <col min="12042" max="12042" width="24.5703125" style="242" customWidth="1"/>
    <col min="12043" max="12044" width="11.7109375" style="242" customWidth="1"/>
    <col min="12045" max="12045" width="13.140625" style="242" customWidth="1"/>
    <col min="12046" max="12048" width="11.7109375" style="242" customWidth="1"/>
    <col min="12049" max="12049" width="0" style="242" hidden="1" customWidth="1"/>
    <col min="12050" max="12288" width="9.140625" style="242"/>
    <col min="12289" max="12289" width="5.140625" style="242" customWidth="1"/>
    <col min="12290" max="12290" width="0" style="242" hidden="1" customWidth="1"/>
    <col min="12291" max="12291" width="21.140625" style="242" customWidth="1"/>
    <col min="12292" max="12292" width="0" style="242" hidden="1" customWidth="1"/>
    <col min="12293" max="12293" width="5.85546875" style="242" customWidth="1"/>
    <col min="12294" max="12294" width="35.140625" style="242" customWidth="1"/>
    <col min="12295" max="12297" width="0" style="242" hidden="1" customWidth="1"/>
    <col min="12298" max="12298" width="24.5703125" style="242" customWidth="1"/>
    <col min="12299" max="12300" width="11.7109375" style="242" customWidth="1"/>
    <col min="12301" max="12301" width="13.140625" style="242" customWidth="1"/>
    <col min="12302" max="12304" width="11.7109375" style="242" customWidth="1"/>
    <col min="12305" max="12305" width="0" style="242" hidden="1" customWidth="1"/>
    <col min="12306" max="12544" width="9.140625" style="242"/>
    <col min="12545" max="12545" width="5.140625" style="242" customWidth="1"/>
    <col min="12546" max="12546" width="0" style="242" hidden="1" customWidth="1"/>
    <col min="12547" max="12547" width="21.140625" style="242" customWidth="1"/>
    <col min="12548" max="12548" width="0" style="242" hidden="1" customWidth="1"/>
    <col min="12549" max="12549" width="5.85546875" style="242" customWidth="1"/>
    <col min="12550" max="12550" width="35.140625" style="242" customWidth="1"/>
    <col min="12551" max="12553" width="0" style="242" hidden="1" customWidth="1"/>
    <col min="12554" max="12554" width="24.5703125" style="242" customWidth="1"/>
    <col min="12555" max="12556" width="11.7109375" style="242" customWidth="1"/>
    <col min="12557" max="12557" width="13.140625" style="242" customWidth="1"/>
    <col min="12558" max="12560" width="11.7109375" style="242" customWidth="1"/>
    <col min="12561" max="12561" width="0" style="242" hidden="1" customWidth="1"/>
    <col min="12562" max="12800" width="9.140625" style="242"/>
    <col min="12801" max="12801" width="5.140625" style="242" customWidth="1"/>
    <col min="12802" max="12802" width="0" style="242" hidden="1" customWidth="1"/>
    <col min="12803" max="12803" width="21.140625" style="242" customWidth="1"/>
    <col min="12804" max="12804" width="0" style="242" hidden="1" customWidth="1"/>
    <col min="12805" max="12805" width="5.85546875" style="242" customWidth="1"/>
    <col min="12806" max="12806" width="35.140625" style="242" customWidth="1"/>
    <col min="12807" max="12809" width="0" style="242" hidden="1" customWidth="1"/>
    <col min="12810" max="12810" width="24.5703125" style="242" customWidth="1"/>
    <col min="12811" max="12812" width="11.7109375" style="242" customWidth="1"/>
    <col min="12813" max="12813" width="13.140625" style="242" customWidth="1"/>
    <col min="12814" max="12816" width="11.7109375" style="242" customWidth="1"/>
    <col min="12817" max="12817" width="0" style="242" hidden="1" customWidth="1"/>
    <col min="12818" max="13056" width="9.140625" style="242"/>
    <col min="13057" max="13057" width="5.140625" style="242" customWidth="1"/>
    <col min="13058" max="13058" width="0" style="242" hidden="1" customWidth="1"/>
    <col min="13059" max="13059" width="21.140625" style="242" customWidth="1"/>
    <col min="13060" max="13060" width="0" style="242" hidden="1" customWidth="1"/>
    <col min="13061" max="13061" width="5.85546875" style="242" customWidth="1"/>
    <col min="13062" max="13062" width="35.140625" style="242" customWidth="1"/>
    <col min="13063" max="13065" width="0" style="242" hidden="1" customWidth="1"/>
    <col min="13066" max="13066" width="24.5703125" style="242" customWidth="1"/>
    <col min="13067" max="13068" width="11.7109375" style="242" customWidth="1"/>
    <col min="13069" max="13069" width="13.140625" style="242" customWidth="1"/>
    <col min="13070" max="13072" width="11.7109375" style="242" customWidth="1"/>
    <col min="13073" max="13073" width="0" style="242" hidden="1" customWidth="1"/>
    <col min="13074" max="13312" width="9.140625" style="242"/>
    <col min="13313" max="13313" width="5.140625" style="242" customWidth="1"/>
    <col min="13314" max="13314" width="0" style="242" hidden="1" customWidth="1"/>
    <col min="13315" max="13315" width="21.140625" style="242" customWidth="1"/>
    <col min="13316" max="13316" width="0" style="242" hidden="1" customWidth="1"/>
    <col min="13317" max="13317" width="5.85546875" style="242" customWidth="1"/>
    <col min="13318" max="13318" width="35.140625" style="242" customWidth="1"/>
    <col min="13319" max="13321" width="0" style="242" hidden="1" customWidth="1"/>
    <col min="13322" max="13322" width="24.5703125" style="242" customWidth="1"/>
    <col min="13323" max="13324" width="11.7109375" style="242" customWidth="1"/>
    <col min="13325" max="13325" width="13.140625" style="242" customWidth="1"/>
    <col min="13326" max="13328" width="11.7109375" style="242" customWidth="1"/>
    <col min="13329" max="13329" width="0" style="242" hidden="1" customWidth="1"/>
    <col min="13330" max="13568" width="9.140625" style="242"/>
    <col min="13569" max="13569" width="5.140625" style="242" customWidth="1"/>
    <col min="13570" max="13570" width="0" style="242" hidden="1" customWidth="1"/>
    <col min="13571" max="13571" width="21.140625" style="242" customWidth="1"/>
    <col min="13572" max="13572" width="0" style="242" hidden="1" customWidth="1"/>
    <col min="13573" max="13573" width="5.85546875" style="242" customWidth="1"/>
    <col min="13574" max="13574" width="35.140625" style="242" customWidth="1"/>
    <col min="13575" max="13577" width="0" style="242" hidden="1" customWidth="1"/>
    <col min="13578" max="13578" width="24.5703125" style="242" customWidth="1"/>
    <col min="13579" max="13580" width="11.7109375" style="242" customWidth="1"/>
    <col min="13581" max="13581" width="13.140625" style="242" customWidth="1"/>
    <col min="13582" max="13584" width="11.7109375" style="242" customWidth="1"/>
    <col min="13585" max="13585" width="0" style="242" hidden="1" customWidth="1"/>
    <col min="13586" max="13824" width="9.140625" style="242"/>
    <col min="13825" max="13825" width="5.140625" style="242" customWidth="1"/>
    <col min="13826" max="13826" width="0" style="242" hidden="1" customWidth="1"/>
    <col min="13827" max="13827" width="21.140625" style="242" customWidth="1"/>
    <col min="13828" max="13828" width="0" style="242" hidden="1" customWidth="1"/>
    <col min="13829" max="13829" width="5.85546875" style="242" customWidth="1"/>
    <col min="13830" max="13830" width="35.140625" style="242" customWidth="1"/>
    <col min="13831" max="13833" width="0" style="242" hidden="1" customWidth="1"/>
    <col min="13834" max="13834" width="24.5703125" style="242" customWidth="1"/>
    <col min="13835" max="13836" width="11.7109375" style="242" customWidth="1"/>
    <col min="13837" max="13837" width="13.140625" style="242" customWidth="1"/>
    <col min="13838" max="13840" width="11.7109375" style="242" customWidth="1"/>
    <col min="13841" max="13841" width="0" style="242" hidden="1" customWidth="1"/>
    <col min="13842" max="14080" width="9.140625" style="242"/>
    <col min="14081" max="14081" width="5.140625" style="242" customWidth="1"/>
    <col min="14082" max="14082" width="0" style="242" hidden="1" customWidth="1"/>
    <col min="14083" max="14083" width="21.140625" style="242" customWidth="1"/>
    <col min="14084" max="14084" width="0" style="242" hidden="1" customWidth="1"/>
    <col min="14085" max="14085" width="5.85546875" style="242" customWidth="1"/>
    <col min="14086" max="14086" width="35.140625" style="242" customWidth="1"/>
    <col min="14087" max="14089" width="0" style="242" hidden="1" customWidth="1"/>
    <col min="14090" max="14090" width="24.5703125" style="242" customWidth="1"/>
    <col min="14091" max="14092" width="11.7109375" style="242" customWidth="1"/>
    <col min="14093" max="14093" width="13.140625" style="242" customWidth="1"/>
    <col min="14094" max="14096" width="11.7109375" style="242" customWidth="1"/>
    <col min="14097" max="14097" width="0" style="242" hidden="1" customWidth="1"/>
    <col min="14098" max="14336" width="9.140625" style="242"/>
    <col min="14337" max="14337" width="5.140625" style="242" customWidth="1"/>
    <col min="14338" max="14338" width="0" style="242" hidden="1" customWidth="1"/>
    <col min="14339" max="14339" width="21.140625" style="242" customWidth="1"/>
    <col min="14340" max="14340" width="0" style="242" hidden="1" customWidth="1"/>
    <col min="14341" max="14341" width="5.85546875" style="242" customWidth="1"/>
    <col min="14342" max="14342" width="35.140625" style="242" customWidth="1"/>
    <col min="14343" max="14345" width="0" style="242" hidden="1" customWidth="1"/>
    <col min="14346" max="14346" width="24.5703125" style="242" customWidth="1"/>
    <col min="14347" max="14348" width="11.7109375" style="242" customWidth="1"/>
    <col min="14349" max="14349" width="13.140625" style="242" customWidth="1"/>
    <col min="14350" max="14352" width="11.7109375" style="242" customWidth="1"/>
    <col min="14353" max="14353" width="0" style="242" hidden="1" customWidth="1"/>
    <col min="14354" max="14592" width="9.140625" style="242"/>
    <col min="14593" max="14593" width="5.140625" style="242" customWidth="1"/>
    <col min="14594" max="14594" width="0" style="242" hidden="1" customWidth="1"/>
    <col min="14595" max="14595" width="21.140625" style="242" customWidth="1"/>
    <col min="14596" max="14596" width="0" style="242" hidden="1" customWidth="1"/>
    <col min="14597" max="14597" width="5.85546875" style="242" customWidth="1"/>
    <col min="14598" max="14598" width="35.140625" style="242" customWidth="1"/>
    <col min="14599" max="14601" width="0" style="242" hidden="1" customWidth="1"/>
    <col min="14602" max="14602" width="24.5703125" style="242" customWidth="1"/>
    <col min="14603" max="14604" width="11.7109375" style="242" customWidth="1"/>
    <col min="14605" max="14605" width="13.140625" style="242" customWidth="1"/>
    <col min="14606" max="14608" width="11.7109375" style="242" customWidth="1"/>
    <col min="14609" max="14609" width="0" style="242" hidden="1" customWidth="1"/>
    <col min="14610" max="14848" width="9.140625" style="242"/>
    <col min="14849" max="14849" width="5.140625" style="242" customWidth="1"/>
    <col min="14850" max="14850" width="0" style="242" hidden="1" customWidth="1"/>
    <col min="14851" max="14851" width="21.140625" style="242" customWidth="1"/>
    <col min="14852" max="14852" width="0" style="242" hidden="1" customWidth="1"/>
    <col min="14853" max="14853" width="5.85546875" style="242" customWidth="1"/>
    <col min="14854" max="14854" width="35.140625" style="242" customWidth="1"/>
    <col min="14855" max="14857" width="0" style="242" hidden="1" customWidth="1"/>
    <col min="14858" max="14858" width="24.5703125" style="242" customWidth="1"/>
    <col min="14859" max="14860" width="11.7109375" style="242" customWidth="1"/>
    <col min="14861" max="14861" width="13.140625" style="242" customWidth="1"/>
    <col min="14862" max="14864" width="11.7109375" style="242" customWidth="1"/>
    <col min="14865" max="14865" width="0" style="242" hidden="1" customWidth="1"/>
    <col min="14866" max="15104" width="9.140625" style="242"/>
    <col min="15105" max="15105" width="5.140625" style="242" customWidth="1"/>
    <col min="15106" max="15106" width="0" style="242" hidden="1" customWidth="1"/>
    <col min="15107" max="15107" width="21.140625" style="242" customWidth="1"/>
    <col min="15108" max="15108" width="0" style="242" hidden="1" customWidth="1"/>
    <col min="15109" max="15109" width="5.85546875" style="242" customWidth="1"/>
    <col min="15110" max="15110" width="35.140625" style="242" customWidth="1"/>
    <col min="15111" max="15113" width="0" style="242" hidden="1" customWidth="1"/>
    <col min="15114" max="15114" width="24.5703125" style="242" customWidth="1"/>
    <col min="15115" max="15116" width="11.7109375" style="242" customWidth="1"/>
    <col min="15117" max="15117" width="13.140625" style="242" customWidth="1"/>
    <col min="15118" max="15120" width="11.7109375" style="242" customWidth="1"/>
    <col min="15121" max="15121" width="0" style="242" hidden="1" customWidth="1"/>
    <col min="15122" max="15360" width="9.140625" style="242"/>
    <col min="15361" max="15361" width="5.140625" style="242" customWidth="1"/>
    <col min="15362" max="15362" width="0" style="242" hidden="1" customWidth="1"/>
    <col min="15363" max="15363" width="21.140625" style="242" customWidth="1"/>
    <col min="15364" max="15364" width="0" style="242" hidden="1" customWidth="1"/>
    <col min="15365" max="15365" width="5.85546875" style="242" customWidth="1"/>
    <col min="15366" max="15366" width="35.140625" style="242" customWidth="1"/>
    <col min="15367" max="15369" width="0" style="242" hidden="1" customWidth="1"/>
    <col min="15370" max="15370" width="24.5703125" style="242" customWidth="1"/>
    <col min="15371" max="15372" width="11.7109375" style="242" customWidth="1"/>
    <col min="15373" max="15373" width="13.140625" style="242" customWidth="1"/>
    <col min="15374" max="15376" width="11.7109375" style="242" customWidth="1"/>
    <col min="15377" max="15377" width="0" style="242" hidden="1" customWidth="1"/>
    <col min="15378" max="15616" width="9.140625" style="242"/>
    <col min="15617" max="15617" width="5.140625" style="242" customWidth="1"/>
    <col min="15618" max="15618" width="0" style="242" hidden="1" customWidth="1"/>
    <col min="15619" max="15619" width="21.140625" style="242" customWidth="1"/>
    <col min="15620" max="15620" width="0" style="242" hidden="1" customWidth="1"/>
    <col min="15621" max="15621" width="5.85546875" style="242" customWidth="1"/>
    <col min="15622" max="15622" width="35.140625" style="242" customWidth="1"/>
    <col min="15623" max="15625" width="0" style="242" hidden="1" customWidth="1"/>
    <col min="15626" max="15626" width="24.5703125" style="242" customWidth="1"/>
    <col min="15627" max="15628" width="11.7109375" style="242" customWidth="1"/>
    <col min="15629" max="15629" width="13.140625" style="242" customWidth="1"/>
    <col min="15630" max="15632" width="11.7109375" style="242" customWidth="1"/>
    <col min="15633" max="15633" width="0" style="242" hidden="1" customWidth="1"/>
    <col min="15634" max="15872" width="9.140625" style="242"/>
    <col min="15873" max="15873" width="5.140625" style="242" customWidth="1"/>
    <col min="15874" max="15874" width="0" style="242" hidden="1" customWidth="1"/>
    <col min="15875" max="15875" width="21.140625" style="242" customWidth="1"/>
    <col min="15876" max="15876" width="0" style="242" hidden="1" customWidth="1"/>
    <col min="15877" max="15877" width="5.85546875" style="242" customWidth="1"/>
    <col min="15878" max="15878" width="35.140625" style="242" customWidth="1"/>
    <col min="15879" max="15881" width="0" style="242" hidden="1" customWidth="1"/>
    <col min="15882" max="15882" width="24.5703125" style="242" customWidth="1"/>
    <col min="15883" max="15884" width="11.7109375" style="242" customWidth="1"/>
    <col min="15885" max="15885" width="13.140625" style="242" customWidth="1"/>
    <col min="15886" max="15888" width="11.7109375" style="242" customWidth="1"/>
    <col min="15889" max="15889" width="0" style="242" hidden="1" customWidth="1"/>
    <col min="15890" max="16128" width="9.140625" style="242"/>
    <col min="16129" max="16129" width="5.140625" style="242" customWidth="1"/>
    <col min="16130" max="16130" width="0" style="242" hidden="1" customWidth="1"/>
    <col min="16131" max="16131" width="21.140625" style="242" customWidth="1"/>
    <col min="16132" max="16132" width="0" style="242" hidden="1" customWidth="1"/>
    <col min="16133" max="16133" width="5.85546875" style="242" customWidth="1"/>
    <col min="16134" max="16134" width="35.140625" style="242" customWidth="1"/>
    <col min="16135" max="16137" width="0" style="242" hidden="1" customWidth="1"/>
    <col min="16138" max="16138" width="24.5703125" style="242" customWidth="1"/>
    <col min="16139" max="16140" width="11.7109375" style="242" customWidth="1"/>
    <col min="16141" max="16141" width="13.140625" style="242" customWidth="1"/>
    <col min="16142" max="16144" width="11.7109375" style="242" customWidth="1"/>
    <col min="16145" max="16145" width="0" style="242" hidden="1" customWidth="1"/>
    <col min="16146" max="16384" width="9.140625" style="242"/>
  </cols>
  <sheetData>
    <row r="1" spans="1:25" s="137" customFormat="1" ht="21" hidden="1" customHeight="1">
      <c r="A1" s="238" t="s">
        <v>329</v>
      </c>
      <c r="B1" s="239"/>
      <c r="C1" s="240"/>
      <c r="D1" s="239" t="s">
        <v>330</v>
      </c>
      <c r="E1" s="240"/>
      <c r="F1" s="240"/>
      <c r="G1" s="239" t="s">
        <v>331</v>
      </c>
      <c r="H1" s="240"/>
      <c r="I1" s="240"/>
      <c r="J1" s="240"/>
      <c r="K1" s="240"/>
      <c r="L1" s="240"/>
      <c r="M1" s="240"/>
      <c r="N1" s="240"/>
      <c r="O1" s="240"/>
      <c r="P1" s="240"/>
    </row>
    <row r="2" spans="1:25" ht="49.5" customHeight="1">
      <c r="A2" s="400" t="s">
        <v>343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241"/>
      <c r="T2" s="241"/>
    </row>
    <row r="3" spans="1:25" s="244" customFormat="1" ht="14.25" customHeight="1">
      <c r="A3" s="401" t="s">
        <v>18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243"/>
      <c r="S3" s="243"/>
      <c r="T3" s="243"/>
    </row>
    <row r="4" spans="1:25" s="245" customFormat="1" ht="18.75" hidden="1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</row>
    <row r="5" spans="1:25" s="245" customFormat="1">
      <c r="A5" s="402" t="s">
        <v>377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</row>
    <row r="6" spans="1:25" s="245" customFormat="1" hidden="1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</row>
    <row r="7" spans="1:25" s="245" customFormat="1" ht="9" customHeight="1">
      <c r="A7" s="398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</row>
    <row r="8" spans="1:25" s="254" customFormat="1" ht="15" customHeight="1">
      <c r="A8" s="94" t="s">
        <v>175</v>
      </c>
      <c r="B8" s="246"/>
      <c r="C8" s="247"/>
      <c r="D8" s="248"/>
      <c r="E8" s="249"/>
      <c r="F8" s="248"/>
      <c r="G8" s="250"/>
      <c r="H8" s="250"/>
      <c r="I8" s="251"/>
      <c r="J8" s="252"/>
      <c r="K8" s="252"/>
      <c r="L8" s="252"/>
      <c r="M8" s="252"/>
      <c r="N8" s="252"/>
      <c r="O8" s="252"/>
      <c r="P8" s="189" t="s">
        <v>269</v>
      </c>
      <c r="Q8" s="253"/>
      <c r="R8" s="253"/>
      <c r="S8" s="253"/>
      <c r="T8" s="253"/>
      <c r="U8" s="252"/>
      <c r="V8" s="252"/>
      <c r="W8" s="252"/>
      <c r="X8" s="252"/>
      <c r="Y8" s="252"/>
    </row>
    <row r="9" spans="1:25" ht="15" customHeight="1">
      <c r="A9" s="396" t="s">
        <v>29</v>
      </c>
      <c r="B9" s="397" t="s">
        <v>13</v>
      </c>
      <c r="C9" s="392" t="s">
        <v>15</v>
      </c>
      <c r="D9" s="392" t="s">
        <v>3</v>
      </c>
      <c r="E9" s="397" t="s">
        <v>14</v>
      </c>
      <c r="F9" s="392" t="s">
        <v>16</v>
      </c>
      <c r="G9" s="392" t="s">
        <v>3</v>
      </c>
      <c r="H9" s="392" t="s">
        <v>4</v>
      </c>
      <c r="I9" s="392" t="s">
        <v>5</v>
      </c>
      <c r="J9" s="392" t="s">
        <v>6</v>
      </c>
      <c r="K9" s="403" t="s">
        <v>378</v>
      </c>
      <c r="L9" s="404"/>
      <c r="M9" s="273" t="s">
        <v>379</v>
      </c>
      <c r="N9" s="393" t="s">
        <v>380</v>
      </c>
      <c r="O9" s="393" t="s">
        <v>381</v>
      </c>
      <c r="P9" s="393" t="s">
        <v>344</v>
      </c>
      <c r="Q9" s="393" t="s">
        <v>337</v>
      </c>
    </row>
    <row r="10" spans="1:25" ht="20.100000000000001" customHeight="1">
      <c r="A10" s="396"/>
      <c r="B10" s="397"/>
      <c r="C10" s="392"/>
      <c r="D10" s="392"/>
      <c r="E10" s="397"/>
      <c r="F10" s="392"/>
      <c r="G10" s="392"/>
      <c r="H10" s="392"/>
      <c r="I10" s="392"/>
      <c r="J10" s="392"/>
      <c r="K10" s="405">
        <v>44202</v>
      </c>
      <c r="L10" s="406"/>
      <c r="M10" s="307">
        <v>44296</v>
      </c>
      <c r="N10" s="394"/>
      <c r="O10" s="394"/>
      <c r="P10" s="394"/>
      <c r="Q10" s="407"/>
    </row>
    <row r="11" spans="1:25" ht="40.5" customHeight="1">
      <c r="A11" s="396"/>
      <c r="B11" s="397"/>
      <c r="C11" s="392"/>
      <c r="D11" s="392"/>
      <c r="E11" s="397"/>
      <c r="F11" s="392"/>
      <c r="G11" s="392"/>
      <c r="H11" s="392"/>
      <c r="I11" s="392"/>
      <c r="J11" s="392"/>
      <c r="K11" s="273" t="s">
        <v>382</v>
      </c>
      <c r="L11" s="273" t="s">
        <v>383</v>
      </c>
      <c r="M11" s="273" t="s">
        <v>383</v>
      </c>
      <c r="N11" s="395"/>
      <c r="O11" s="395"/>
      <c r="P11" s="395"/>
      <c r="Q11" s="408"/>
    </row>
    <row r="12" spans="1:25" ht="33.75" customHeight="1">
      <c r="A12" s="389" t="s">
        <v>351</v>
      </c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1"/>
      <c r="Q12" s="255"/>
    </row>
    <row r="13" spans="1:25" ht="39" customHeight="1">
      <c r="A13" s="272">
        <v>1</v>
      </c>
      <c r="B13" s="257"/>
      <c r="C13" s="109" t="s">
        <v>125</v>
      </c>
      <c r="D13" s="148" t="s">
        <v>126</v>
      </c>
      <c r="E13" s="124">
        <v>2</v>
      </c>
      <c r="F13" s="145" t="s">
        <v>420</v>
      </c>
      <c r="G13" s="123"/>
      <c r="H13" s="124" t="s">
        <v>124</v>
      </c>
      <c r="I13" s="124" t="s">
        <v>123</v>
      </c>
      <c r="J13" s="82" t="s">
        <v>121</v>
      </c>
      <c r="K13" s="259">
        <v>65.391999999999996</v>
      </c>
      <c r="L13" s="265">
        <v>64.587999999999994</v>
      </c>
      <c r="M13" s="265"/>
      <c r="N13" s="266"/>
      <c r="O13" s="261">
        <v>70.066999999999993</v>
      </c>
      <c r="P13" s="267">
        <v>200.04699999999997</v>
      </c>
      <c r="Q13" s="255"/>
    </row>
    <row r="14" spans="1:25" ht="39" customHeight="1">
      <c r="A14" s="256"/>
      <c r="B14" s="257"/>
      <c r="C14" s="109" t="s">
        <v>384</v>
      </c>
      <c r="D14" s="308" t="s">
        <v>135</v>
      </c>
      <c r="E14" s="309" t="s">
        <v>8</v>
      </c>
      <c r="F14" s="145" t="s">
        <v>270</v>
      </c>
      <c r="G14" s="146" t="s">
        <v>193</v>
      </c>
      <c r="H14" s="147" t="s">
        <v>194</v>
      </c>
      <c r="I14" s="147" t="s">
        <v>192</v>
      </c>
      <c r="J14" s="124" t="s">
        <v>112</v>
      </c>
      <c r="K14" s="259"/>
      <c r="L14" s="259"/>
      <c r="M14" s="259">
        <v>66.578999999999994</v>
      </c>
      <c r="N14" s="267"/>
      <c r="O14" s="261">
        <v>66.132999999999996</v>
      </c>
      <c r="P14" s="267" t="s">
        <v>43</v>
      </c>
      <c r="Q14" s="255"/>
    </row>
    <row r="15" spans="1:25" ht="39" customHeight="1">
      <c r="A15" s="256"/>
      <c r="B15" s="257"/>
      <c r="C15" s="287" t="s">
        <v>385</v>
      </c>
      <c r="D15" s="281" t="s">
        <v>135</v>
      </c>
      <c r="E15" s="291" t="s">
        <v>8</v>
      </c>
      <c r="F15" s="145" t="s">
        <v>386</v>
      </c>
      <c r="G15" s="275"/>
      <c r="H15" s="276" t="s">
        <v>113</v>
      </c>
      <c r="I15" s="276" t="s">
        <v>113</v>
      </c>
      <c r="J15" s="291" t="s">
        <v>112</v>
      </c>
      <c r="K15" s="259"/>
      <c r="L15" s="259">
        <v>65.263000000000005</v>
      </c>
      <c r="M15" s="265"/>
      <c r="N15" s="266"/>
      <c r="O15" s="261"/>
      <c r="P15" s="267" t="s">
        <v>43</v>
      </c>
      <c r="Q15" s="255"/>
    </row>
    <row r="16" spans="1:25" ht="39" customHeight="1">
      <c r="A16" s="256"/>
      <c r="B16" s="257"/>
      <c r="C16" s="109" t="s">
        <v>387</v>
      </c>
      <c r="D16" s="123"/>
      <c r="E16" s="124" t="s">
        <v>8</v>
      </c>
      <c r="F16" s="125" t="s">
        <v>388</v>
      </c>
      <c r="G16" s="123" t="s">
        <v>150</v>
      </c>
      <c r="H16" s="124" t="s">
        <v>152</v>
      </c>
      <c r="I16" s="124" t="s">
        <v>151</v>
      </c>
      <c r="J16" s="310" t="s">
        <v>201</v>
      </c>
      <c r="K16" s="259"/>
      <c r="L16" s="259"/>
      <c r="M16" s="265">
        <v>66.491</v>
      </c>
      <c r="N16" s="266"/>
      <c r="O16" s="261"/>
      <c r="P16" s="267" t="s">
        <v>43</v>
      </c>
      <c r="Q16" s="255"/>
    </row>
    <row r="17" spans="1:17" ht="39" customHeight="1">
      <c r="A17" s="256"/>
      <c r="B17" s="257"/>
      <c r="C17" s="212" t="s">
        <v>389</v>
      </c>
      <c r="D17" s="213" t="s">
        <v>111</v>
      </c>
      <c r="E17" s="214" t="s">
        <v>8</v>
      </c>
      <c r="F17" s="215" t="s">
        <v>145</v>
      </c>
      <c r="G17" s="213"/>
      <c r="H17" s="214" t="s">
        <v>235</v>
      </c>
      <c r="I17" s="124" t="s">
        <v>53</v>
      </c>
      <c r="J17" s="124" t="s">
        <v>112</v>
      </c>
      <c r="K17" s="259">
        <v>68.039000000000001</v>
      </c>
      <c r="L17" s="259"/>
      <c r="M17" s="265"/>
      <c r="N17" s="266"/>
      <c r="O17" s="261"/>
      <c r="P17" s="267" t="s">
        <v>43</v>
      </c>
      <c r="Q17" s="255"/>
    </row>
    <row r="18" spans="1:17" ht="39" customHeight="1">
      <c r="A18" s="256"/>
      <c r="B18" s="257"/>
      <c r="C18" s="109" t="s">
        <v>160</v>
      </c>
      <c r="D18" s="123" t="s">
        <v>164</v>
      </c>
      <c r="E18" s="124" t="s">
        <v>8</v>
      </c>
      <c r="F18" s="125" t="s">
        <v>161</v>
      </c>
      <c r="G18" s="123"/>
      <c r="H18" s="124" t="s">
        <v>162</v>
      </c>
      <c r="I18" s="124" t="s">
        <v>159</v>
      </c>
      <c r="J18" s="82" t="s">
        <v>163</v>
      </c>
      <c r="K18" s="259"/>
      <c r="L18" s="259"/>
      <c r="M18" s="265">
        <v>63.771999999999998</v>
      </c>
      <c r="N18" s="266"/>
      <c r="O18" s="261"/>
      <c r="P18" s="267" t="s">
        <v>43</v>
      </c>
      <c r="Q18" s="255"/>
    </row>
    <row r="19" spans="1:17" ht="39" customHeight="1">
      <c r="A19" s="256"/>
      <c r="B19" s="257"/>
      <c r="C19" s="109" t="s">
        <v>390</v>
      </c>
      <c r="D19" s="123" t="s">
        <v>141</v>
      </c>
      <c r="E19" s="124" t="s">
        <v>8</v>
      </c>
      <c r="F19" s="125" t="s">
        <v>391</v>
      </c>
      <c r="G19" s="123" t="s">
        <v>138</v>
      </c>
      <c r="H19" s="124" t="s">
        <v>139</v>
      </c>
      <c r="I19" s="124" t="s">
        <v>139</v>
      </c>
      <c r="J19" s="82" t="s">
        <v>392</v>
      </c>
      <c r="K19" s="259"/>
      <c r="L19" s="259"/>
      <c r="M19" s="265">
        <v>65.350999999999999</v>
      </c>
      <c r="N19" s="266"/>
      <c r="O19" s="261"/>
      <c r="P19" s="267" t="s">
        <v>43</v>
      </c>
      <c r="Q19" s="255"/>
    </row>
    <row r="20" spans="1:17" ht="39" customHeight="1">
      <c r="A20" s="256"/>
      <c r="B20" s="257"/>
      <c r="C20" s="109" t="s">
        <v>390</v>
      </c>
      <c r="D20" s="123" t="s">
        <v>141</v>
      </c>
      <c r="E20" s="124" t="s">
        <v>8</v>
      </c>
      <c r="F20" s="125" t="s">
        <v>393</v>
      </c>
      <c r="G20" s="123" t="s">
        <v>140</v>
      </c>
      <c r="H20" s="124" t="s">
        <v>139</v>
      </c>
      <c r="I20" s="124" t="s">
        <v>139</v>
      </c>
      <c r="J20" s="207" t="s">
        <v>392</v>
      </c>
      <c r="K20" s="259"/>
      <c r="L20" s="259"/>
      <c r="M20" s="265">
        <v>63.947000000000003</v>
      </c>
      <c r="N20" s="266"/>
      <c r="O20" s="261"/>
      <c r="P20" s="267" t="s">
        <v>43</v>
      </c>
      <c r="Q20" s="255"/>
    </row>
    <row r="21" spans="1:17" ht="39" customHeight="1">
      <c r="A21" s="256"/>
      <c r="B21" s="257"/>
      <c r="C21" s="109" t="s">
        <v>394</v>
      </c>
      <c r="D21" s="96" t="s">
        <v>114</v>
      </c>
      <c r="E21" s="82" t="s">
        <v>9</v>
      </c>
      <c r="F21" s="125" t="s">
        <v>395</v>
      </c>
      <c r="G21" s="123" t="s">
        <v>115</v>
      </c>
      <c r="H21" s="82" t="s">
        <v>116</v>
      </c>
      <c r="I21" s="82" t="s">
        <v>113</v>
      </c>
      <c r="J21" s="124" t="s">
        <v>112</v>
      </c>
      <c r="K21" s="259"/>
      <c r="L21" s="259">
        <v>65</v>
      </c>
      <c r="M21" s="265"/>
      <c r="N21" s="266"/>
      <c r="O21" s="261"/>
      <c r="P21" s="267" t="s">
        <v>43</v>
      </c>
      <c r="Q21" s="255"/>
    </row>
    <row r="22" spans="1:17" ht="39" customHeight="1">
      <c r="A22" s="256"/>
      <c r="B22" s="257"/>
      <c r="C22" s="154" t="s">
        <v>117</v>
      </c>
      <c r="D22" s="146" t="s">
        <v>118</v>
      </c>
      <c r="E22" s="147">
        <v>3</v>
      </c>
      <c r="F22" s="75" t="s">
        <v>146</v>
      </c>
      <c r="G22" s="84" t="s">
        <v>147</v>
      </c>
      <c r="H22" s="82" t="s">
        <v>148</v>
      </c>
      <c r="I22" s="147" t="s">
        <v>120</v>
      </c>
      <c r="J22" s="149" t="s">
        <v>396</v>
      </c>
      <c r="K22" s="259"/>
      <c r="L22" s="259"/>
      <c r="M22" s="265">
        <v>65.289000000000001</v>
      </c>
      <c r="N22" s="266"/>
      <c r="O22" s="261"/>
      <c r="P22" s="267" t="s">
        <v>43</v>
      </c>
      <c r="Q22" s="255"/>
    </row>
    <row r="23" spans="1:17" ht="33.75" customHeight="1">
      <c r="A23" s="389" t="s">
        <v>340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1"/>
      <c r="Q23" s="255"/>
    </row>
    <row r="24" spans="1:17" ht="37.5" customHeight="1">
      <c r="A24" s="256"/>
      <c r="B24" s="257"/>
      <c r="C24" s="109" t="s">
        <v>397</v>
      </c>
      <c r="D24" s="123"/>
      <c r="E24" s="124" t="s">
        <v>8</v>
      </c>
      <c r="F24" s="125" t="s">
        <v>398</v>
      </c>
      <c r="G24" s="123" t="s">
        <v>86</v>
      </c>
      <c r="H24" s="124" t="s">
        <v>87</v>
      </c>
      <c r="I24" s="124" t="s">
        <v>88</v>
      </c>
      <c r="J24" s="82" t="s">
        <v>90</v>
      </c>
      <c r="K24" s="259">
        <v>66.373000000000005</v>
      </c>
      <c r="L24" s="265"/>
      <c r="M24" s="265"/>
      <c r="N24" s="266"/>
      <c r="O24" s="261"/>
      <c r="P24" s="267" t="s">
        <v>43</v>
      </c>
      <c r="Q24" s="255"/>
    </row>
    <row r="25" spans="1:17" ht="37.5" customHeight="1">
      <c r="A25" s="256"/>
      <c r="B25" s="257"/>
      <c r="C25" s="127" t="s">
        <v>399</v>
      </c>
      <c r="D25" s="79"/>
      <c r="E25" s="181" t="s">
        <v>8</v>
      </c>
      <c r="F25" s="125" t="s">
        <v>376</v>
      </c>
      <c r="G25" s="123" t="s">
        <v>190</v>
      </c>
      <c r="H25" s="124" t="s">
        <v>188</v>
      </c>
      <c r="I25" s="178" t="s">
        <v>188</v>
      </c>
      <c r="J25" s="82" t="s">
        <v>189</v>
      </c>
      <c r="K25" s="259"/>
      <c r="L25" s="265"/>
      <c r="M25" s="265">
        <v>65.438999999999993</v>
      </c>
      <c r="N25" s="266"/>
      <c r="O25" s="261"/>
      <c r="P25" s="267" t="s">
        <v>43</v>
      </c>
      <c r="Q25" s="255"/>
    </row>
    <row r="26" spans="1:17" ht="37.5" customHeight="1">
      <c r="A26" s="256"/>
      <c r="B26" s="257"/>
      <c r="C26" s="109" t="s">
        <v>263</v>
      </c>
      <c r="D26" s="123"/>
      <c r="E26" s="124" t="s">
        <v>8</v>
      </c>
      <c r="F26" s="125" t="s">
        <v>145</v>
      </c>
      <c r="G26" s="123"/>
      <c r="H26" s="124" t="s">
        <v>235</v>
      </c>
      <c r="I26" s="124" t="s">
        <v>109</v>
      </c>
      <c r="J26" s="311" t="s">
        <v>112</v>
      </c>
      <c r="K26" s="259"/>
      <c r="L26" s="265"/>
      <c r="M26" s="265"/>
      <c r="N26" s="266">
        <v>64.736999999999995</v>
      </c>
      <c r="O26" s="261"/>
      <c r="P26" s="267" t="s">
        <v>43</v>
      </c>
      <c r="Q26" s="255"/>
    </row>
    <row r="27" spans="1:17" ht="37.5" customHeight="1">
      <c r="A27" s="256"/>
      <c r="B27" s="257"/>
      <c r="C27" s="312" t="s">
        <v>400</v>
      </c>
      <c r="D27" s="313" t="s">
        <v>154</v>
      </c>
      <c r="E27" s="314" t="s">
        <v>8</v>
      </c>
      <c r="F27" s="315" t="s">
        <v>401</v>
      </c>
      <c r="G27" s="316" t="s">
        <v>153</v>
      </c>
      <c r="H27" s="317" t="s">
        <v>152</v>
      </c>
      <c r="I27" s="318" t="s">
        <v>151</v>
      </c>
      <c r="J27" s="310" t="s">
        <v>201</v>
      </c>
      <c r="K27" s="259"/>
      <c r="L27" s="265"/>
      <c r="M27" s="265">
        <v>66.052999999999997</v>
      </c>
      <c r="N27" s="266"/>
      <c r="O27" s="261"/>
      <c r="P27" s="267" t="s">
        <v>43</v>
      </c>
      <c r="Q27" s="255"/>
    </row>
    <row r="28" spans="1:17" ht="67.5" customHeight="1">
      <c r="P28" s="242"/>
    </row>
    <row r="29" spans="1:17" ht="38.25" customHeight="1">
      <c r="C29" s="34" t="s">
        <v>17</v>
      </c>
      <c r="J29" s="138" t="s">
        <v>247</v>
      </c>
      <c r="P29" s="242"/>
    </row>
    <row r="30" spans="1:17" ht="38.25" customHeight="1">
      <c r="C30" s="34"/>
      <c r="J30" s="138"/>
      <c r="P30" s="242"/>
    </row>
    <row r="31" spans="1:17" ht="38.25" customHeight="1">
      <c r="C31" s="34" t="s">
        <v>10</v>
      </c>
      <c r="J31" s="138" t="s">
        <v>136</v>
      </c>
      <c r="P31" s="242"/>
    </row>
    <row r="32" spans="1:17" ht="38.25" customHeight="1">
      <c r="C32" s="34"/>
      <c r="J32" s="1"/>
      <c r="P32" s="242"/>
    </row>
    <row r="33" spans="3:16" ht="38.25" customHeight="1">
      <c r="C33" s="34" t="s">
        <v>45</v>
      </c>
      <c r="J33" s="138" t="s">
        <v>248</v>
      </c>
      <c r="P33" s="242"/>
    </row>
  </sheetData>
  <protectedRanges>
    <protectedRange sqref="I12 I23" name="Диапазон1_3_1_1_1_1_1_4_1_1_3_2_1_2_1"/>
    <protectedRange sqref="J15" name="Диапазон1_3_1_1_3_11_1_1_3_1_3_1_1_1_1_3_2_1_1_6_1_2"/>
    <protectedRange sqref="J17" name="Диапазон1_3_1_1_3_11_1_1_3_1_3_1_1_1_1_3_2_1_1_6_8"/>
    <protectedRange sqref="J25:J27" name="Диапазон1_3_1_1_3_11_1_1_3_1_3_1_1_1_1_3_2_1_1_6_9"/>
    <protectedRange sqref="J14" name="Диапазон1_3_1_1_3_11_1_1_3_1_3_1_1_1_1_4_2_2_2_2_2_1_2_3"/>
    <protectedRange sqref="J21" name="Диапазон1_3_1_1_3_11_1_1_3_1_1_2_1_3_2_3_4_1_3_2"/>
  </protectedRanges>
  <sortState ref="A14:Y22">
    <sortCondition ref="C14:C22"/>
  </sortState>
  <mergeCells count="24">
    <mergeCell ref="C9:C11"/>
    <mergeCell ref="D9:D11"/>
    <mergeCell ref="E9:E11"/>
    <mergeCell ref="F9:F11"/>
    <mergeCell ref="A2:R2"/>
    <mergeCell ref="A3:Q3"/>
    <mergeCell ref="A4:Q4"/>
    <mergeCell ref="A5:Q5"/>
    <mergeCell ref="A23:P23"/>
    <mergeCell ref="A6:Q6"/>
    <mergeCell ref="A7:P7"/>
    <mergeCell ref="K9:L9"/>
    <mergeCell ref="Q9:Q11"/>
    <mergeCell ref="K10:L10"/>
    <mergeCell ref="A12:P12"/>
    <mergeCell ref="N9:N11"/>
    <mergeCell ref="O9:O11"/>
    <mergeCell ref="P9:P11"/>
    <mergeCell ref="G9:G11"/>
    <mergeCell ref="H9:H11"/>
    <mergeCell ref="I9:I11"/>
    <mergeCell ref="J9:J11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"/>
  <sheetViews>
    <sheetView view="pageBreakPreview" zoomScale="75" zoomScaleNormal="100" zoomScaleSheetLayoutView="75" workbookViewId="0">
      <selection activeCell="X8" sqref="X1:X1048576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10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352" t="s">
        <v>324</v>
      </c>
      <c r="B1" s="353"/>
      <c r="C1" s="353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ht="23.25" customHeight="1">
      <c r="A2" s="355" t="s">
        <v>403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 s="9" customFormat="1" ht="15.95" customHeight="1">
      <c r="A3" s="356" t="s">
        <v>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</row>
    <row r="4" spans="1:26" s="10" customFormat="1" ht="15.95" customHeight="1">
      <c r="A4" s="357" t="s">
        <v>30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</row>
    <row r="5" spans="1:26" s="11" customFormat="1" ht="21" customHeight="1">
      <c r="A5" s="351" t="s">
        <v>402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s="11" customFormat="1" ht="6" customHeight="1">
      <c r="A6" s="350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</row>
    <row r="7" spans="1:26" s="98" customFormat="1" ht="18.75" customHeight="1">
      <c r="A7" s="346" t="s">
        <v>412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6" ht="3.75" customHeight="1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</row>
    <row r="9" spans="1:26" s="17" customFormat="1" ht="15" customHeight="1">
      <c r="A9" s="94" t="s">
        <v>175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9" t="s">
        <v>269</v>
      </c>
      <c r="Z9" s="19"/>
    </row>
    <row r="10" spans="1:26" s="20" customFormat="1" ht="20.100000000000001" customHeight="1">
      <c r="A10" s="347" t="s">
        <v>29</v>
      </c>
      <c r="B10" s="348" t="s">
        <v>2</v>
      </c>
      <c r="C10" s="344" t="s">
        <v>13</v>
      </c>
      <c r="D10" s="340" t="s">
        <v>15</v>
      </c>
      <c r="E10" s="340" t="s">
        <v>3</v>
      </c>
      <c r="F10" s="347" t="s">
        <v>14</v>
      </c>
      <c r="G10" s="340" t="s">
        <v>16</v>
      </c>
      <c r="H10" s="340" t="s">
        <v>3</v>
      </c>
      <c r="I10" s="340" t="s">
        <v>4</v>
      </c>
      <c r="J10" s="234"/>
      <c r="K10" s="340" t="s">
        <v>6</v>
      </c>
      <c r="L10" s="341" t="s">
        <v>19</v>
      </c>
      <c r="M10" s="341"/>
      <c r="N10" s="341"/>
      <c r="O10" s="341" t="s">
        <v>20</v>
      </c>
      <c r="P10" s="341"/>
      <c r="Q10" s="341"/>
      <c r="R10" s="341" t="s">
        <v>44</v>
      </c>
      <c r="S10" s="341"/>
      <c r="T10" s="341"/>
      <c r="U10" s="342" t="s">
        <v>21</v>
      </c>
      <c r="V10" s="344" t="s">
        <v>22</v>
      </c>
      <c r="W10" s="347" t="s">
        <v>23</v>
      </c>
      <c r="X10" s="348" t="s">
        <v>49</v>
      </c>
      <c r="Y10" s="349" t="s">
        <v>25</v>
      </c>
      <c r="Z10" s="349" t="s">
        <v>26</v>
      </c>
    </row>
    <row r="11" spans="1:26" s="20" customFormat="1" ht="39.950000000000003" customHeight="1">
      <c r="A11" s="347"/>
      <c r="B11" s="348"/>
      <c r="C11" s="345"/>
      <c r="D11" s="340"/>
      <c r="E11" s="340"/>
      <c r="F11" s="347"/>
      <c r="G11" s="340"/>
      <c r="H11" s="340"/>
      <c r="I11" s="340"/>
      <c r="J11" s="234"/>
      <c r="K11" s="340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343"/>
      <c r="V11" s="345"/>
      <c r="W11" s="347"/>
      <c r="X11" s="348"/>
      <c r="Y11" s="349"/>
      <c r="Z11" s="349"/>
    </row>
    <row r="12" spans="1:26" s="92" customFormat="1" ht="46.5" customHeight="1">
      <c r="A12" s="337" t="s">
        <v>405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9"/>
    </row>
    <row r="13" spans="1:26" s="92" customFormat="1" ht="46.5" customHeight="1">
      <c r="A13" s="85">
        <f>RANK(Y13,Y$13:Y$14,0)</f>
        <v>1</v>
      </c>
      <c r="B13" s="24"/>
      <c r="C13" s="72"/>
      <c r="D13" s="109" t="s">
        <v>105</v>
      </c>
      <c r="E13" s="123" t="s">
        <v>106</v>
      </c>
      <c r="F13" s="124" t="s">
        <v>9</v>
      </c>
      <c r="G13" s="125" t="s">
        <v>110</v>
      </c>
      <c r="H13" s="123" t="s">
        <v>107</v>
      </c>
      <c r="I13" s="124" t="s">
        <v>108</v>
      </c>
      <c r="J13" s="124" t="s">
        <v>109</v>
      </c>
      <c r="K13" s="82" t="s">
        <v>134</v>
      </c>
      <c r="L13" s="86">
        <v>214</v>
      </c>
      <c r="M13" s="87">
        <f t="shared" ref="M13:M17" si="0">L13/3.3-IF($U13=1,0.5,IF($U13=2,1.5,0))</f>
        <v>64.848484848484858</v>
      </c>
      <c r="N13" s="88">
        <f>RANK(M13,M$13:M$14,0)</f>
        <v>1</v>
      </c>
      <c r="O13" s="86">
        <v>218.5</v>
      </c>
      <c r="P13" s="87">
        <f t="shared" ref="P13:P17" si="1">O13/3.3-IF($U13=1,0.5,IF($U13=2,1.5,0))</f>
        <v>66.212121212121218</v>
      </c>
      <c r="Q13" s="88">
        <f>RANK(P13,P$13:P$14,0)</f>
        <v>1</v>
      </c>
      <c r="R13" s="86">
        <v>218</v>
      </c>
      <c r="S13" s="87">
        <f t="shared" ref="S13:S17" si="2">R13/3.3-IF($U13=1,0.5,IF($U13=2,1.5,0))</f>
        <v>66.060606060606062</v>
      </c>
      <c r="T13" s="88">
        <f>RANK(S13,S$13:S$14,0)</f>
        <v>1</v>
      </c>
      <c r="U13" s="89"/>
      <c r="V13" s="89"/>
      <c r="W13" s="86">
        <f t="shared" ref="W13:W17" si="3">L13+O13+R13</f>
        <v>650.5</v>
      </c>
      <c r="X13" s="90"/>
      <c r="Y13" s="87">
        <f t="shared" ref="Y13:Y17" si="4">ROUND(SUM(M13,P13,S13)/3,3)</f>
        <v>65.706999999999994</v>
      </c>
      <c r="Z13" s="91" t="s">
        <v>43</v>
      </c>
    </row>
    <row r="14" spans="1:26" s="92" customFormat="1" ht="46.5" customHeight="1">
      <c r="A14" s="85">
        <f>RANK(Y14,Y$13:Y$14,0)</f>
        <v>2</v>
      </c>
      <c r="B14" s="24"/>
      <c r="C14" s="72"/>
      <c r="D14" s="225" t="s">
        <v>313</v>
      </c>
      <c r="E14" s="226" t="s">
        <v>73</v>
      </c>
      <c r="F14" s="227">
        <v>1</v>
      </c>
      <c r="G14" s="145" t="s">
        <v>314</v>
      </c>
      <c r="H14" s="146" t="s">
        <v>315</v>
      </c>
      <c r="I14" s="147" t="s">
        <v>316</v>
      </c>
      <c r="J14" s="147" t="s">
        <v>70</v>
      </c>
      <c r="K14" s="319" t="s">
        <v>71</v>
      </c>
      <c r="L14" s="86">
        <v>213.5</v>
      </c>
      <c r="M14" s="87">
        <f t="shared" si="0"/>
        <v>64.696969696969703</v>
      </c>
      <c r="N14" s="88">
        <f>RANK(M14,M$13:M$14,0)</f>
        <v>2</v>
      </c>
      <c r="O14" s="86">
        <v>214.5</v>
      </c>
      <c r="P14" s="87">
        <f t="shared" si="1"/>
        <v>65</v>
      </c>
      <c r="Q14" s="88">
        <f>RANK(P14,P$13:P$14,0)</f>
        <v>2</v>
      </c>
      <c r="R14" s="86">
        <v>214</v>
      </c>
      <c r="S14" s="87">
        <f t="shared" si="2"/>
        <v>64.848484848484858</v>
      </c>
      <c r="T14" s="88">
        <f>RANK(S14,S$13:S$14,0)</f>
        <v>2</v>
      </c>
      <c r="U14" s="89"/>
      <c r="V14" s="89"/>
      <c r="W14" s="86">
        <f t="shared" si="3"/>
        <v>642</v>
      </c>
      <c r="X14" s="90"/>
      <c r="Y14" s="87">
        <f t="shared" si="4"/>
        <v>64.847999999999999</v>
      </c>
      <c r="Z14" s="91" t="s">
        <v>43</v>
      </c>
    </row>
    <row r="15" spans="1:26" s="92" customFormat="1" ht="46.5" customHeight="1">
      <c r="A15" s="337" t="s">
        <v>406</v>
      </c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9"/>
    </row>
    <row r="16" spans="1:26" s="92" customFormat="1" ht="46.5" customHeight="1">
      <c r="A16" s="85">
        <f>RANK(Y16,Y$16:Y$17,0)</f>
        <v>1</v>
      </c>
      <c r="B16" s="24"/>
      <c r="C16" s="72"/>
      <c r="D16" s="109" t="s">
        <v>232</v>
      </c>
      <c r="E16" s="123" t="s">
        <v>51</v>
      </c>
      <c r="F16" s="124" t="s">
        <v>8</v>
      </c>
      <c r="G16" s="125" t="s">
        <v>234</v>
      </c>
      <c r="H16" s="123" t="s">
        <v>68</v>
      </c>
      <c r="I16" s="124" t="s">
        <v>419</v>
      </c>
      <c r="J16" s="124" t="s">
        <v>40</v>
      </c>
      <c r="K16" s="95" t="s">
        <v>59</v>
      </c>
      <c r="L16" s="86">
        <v>208.5</v>
      </c>
      <c r="M16" s="87">
        <f t="shared" si="0"/>
        <v>63.181818181818187</v>
      </c>
      <c r="N16" s="88">
        <f>RANK(M16,M$16:M$17,0)</f>
        <v>1</v>
      </c>
      <c r="O16" s="86">
        <v>212.5</v>
      </c>
      <c r="P16" s="87">
        <f t="shared" si="1"/>
        <v>64.393939393939391</v>
      </c>
      <c r="Q16" s="88">
        <f>RANK(P16,P$16:P$17,0)</f>
        <v>2</v>
      </c>
      <c r="R16" s="86">
        <v>217.5</v>
      </c>
      <c r="S16" s="87">
        <f t="shared" si="2"/>
        <v>65.909090909090907</v>
      </c>
      <c r="T16" s="88">
        <f>RANK(S16,S$16:S$17,0)</f>
        <v>1</v>
      </c>
      <c r="U16" s="89"/>
      <c r="V16" s="89"/>
      <c r="W16" s="86">
        <f t="shared" si="3"/>
        <v>638.5</v>
      </c>
      <c r="X16" s="90"/>
      <c r="Y16" s="87">
        <f t="shared" si="4"/>
        <v>64.495000000000005</v>
      </c>
      <c r="Z16" s="91" t="s">
        <v>43</v>
      </c>
    </row>
    <row r="17" spans="1:26" s="92" customFormat="1" ht="46.5" customHeight="1">
      <c r="A17" s="85">
        <f>RANK(Y17,Y$16:Y$17,0)</f>
        <v>2</v>
      </c>
      <c r="B17" s="24"/>
      <c r="C17" s="72"/>
      <c r="D17" s="154" t="s">
        <v>221</v>
      </c>
      <c r="E17" s="146" t="s">
        <v>182</v>
      </c>
      <c r="F17" s="147">
        <v>3</v>
      </c>
      <c r="G17" s="145" t="s">
        <v>180</v>
      </c>
      <c r="H17" s="146" t="s">
        <v>96</v>
      </c>
      <c r="I17" s="147" t="s">
        <v>76</v>
      </c>
      <c r="J17" s="147" t="s">
        <v>40</v>
      </c>
      <c r="K17" s="82" t="s">
        <v>84</v>
      </c>
      <c r="L17" s="86">
        <v>204</v>
      </c>
      <c r="M17" s="87">
        <f t="shared" si="0"/>
        <v>61.81818181818182</v>
      </c>
      <c r="N17" s="88">
        <f>RANK(M17,M$16:M$17,0)</f>
        <v>2</v>
      </c>
      <c r="O17" s="86">
        <v>218.5</v>
      </c>
      <c r="P17" s="87">
        <f t="shared" si="1"/>
        <v>66.212121212121218</v>
      </c>
      <c r="Q17" s="88">
        <f>RANK(P17,P$16:P$17,0)</f>
        <v>1</v>
      </c>
      <c r="R17" s="86">
        <v>214</v>
      </c>
      <c r="S17" s="87">
        <f t="shared" si="2"/>
        <v>64.848484848484858</v>
      </c>
      <c r="T17" s="88">
        <f>RANK(S17,S$16:S$17,0)</f>
        <v>2</v>
      </c>
      <c r="U17" s="89"/>
      <c r="V17" s="89"/>
      <c r="W17" s="86">
        <f t="shared" si="3"/>
        <v>636.5</v>
      </c>
      <c r="X17" s="90"/>
      <c r="Y17" s="87">
        <f t="shared" si="4"/>
        <v>64.293000000000006</v>
      </c>
      <c r="Z17" s="91" t="s">
        <v>43</v>
      </c>
    </row>
    <row r="18" spans="1:26" s="25" customFormat="1" ht="49.5" customHeight="1">
      <c r="A18" s="26"/>
      <c r="B18" s="27"/>
      <c r="C18" s="28"/>
      <c r="D18" s="42"/>
      <c r="E18" s="3"/>
      <c r="F18" s="4"/>
      <c r="G18" s="5"/>
      <c r="H18" s="43"/>
      <c r="I18" s="44"/>
      <c r="J18" s="4"/>
      <c r="K18" s="6"/>
      <c r="L18" s="29"/>
      <c r="M18" s="30"/>
      <c r="N18" s="31"/>
      <c r="O18" s="29"/>
      <c r="P18" s="30"/>
      <c r="Q18" s="31"/>
      <c r="R18" s="29"/>
      <c r="S18" s="30"/>
      <c r="T18" s="31"/>
      <c r="U18" s="31"/>
      <c r="V18" s="31"/>
      <c r="W18" s="29"/>
      <c r="X18" s="32"/>
      <c r="Y18" s="30"/>
      <c r="Z18" s="33"/>
    </row>
    <row r="19" spans="1:26" ht="27" customHeight="1">
      <c r="A19" s="34"/>
      <c r="B19" s="34"/>
      <c r="C19" s="34"/>
      <c r="D19" s="34" t="s">
        <v>17</v>
      </c>
      <c r="E19" s="34"/>
      <c r="F19" s="34"/>
      <c r="G19" s="34"/>
      <c r="H19" s="34"/>
      <c r="J19" s="34"/>
      <c r="K19" s="138" t="s">
        <v>247</v>
      </c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/>
      <c r="E20" s="34"/>
      <c r="F20" s="34"/>
      <c r="G20" s="34"/>
      <c r="H20" s="34"/>
      <c r="J20" s="34"/>
      <c r="K20" s="138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 t="s">
        <v>10</v>
      </c>
      <c r="E21" s="34"/>
      <c r="F21" s="34"/>
      <c r="G21" s="34"/>
      <c r="H21" s="34"/>
      <c r="J21" s="34"/>
      <c r="K21" s="138" t="s">
        <v>136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27" customHeight="1">
      <c r="A22" s="34"/>
      <c r="B22" s="34"/>
      <c r="C22" s="34"/>
      <c r="D22" s="34"/>
      <c r="E22" s="34"/>
      <c r="F22" s="34"/>
      <c r="G22" s="34"/>
      <c r="H22" s="34"/>
      <c r="J22" s="34"/>
      <c r="K22" s="1"/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27" customHeight="1">
      <c r="A23" s="34"/>
      <c r="B23" s="34"/>
      <c r="C23" s="34"/>
      <c r="D23" s="34" t="s">
        <v>45</v>
      </c>
      <c r="E23" s="34"/>
      <c r="F23" s="34"/>
      <c r="G23" s="34"/>
      <c r="H23" s="34"/>
      <c r="J23" s="34"/>
      <c r="K23" s="138" t="s">
        <v>248</v>
      </c>
      <c r="L23" s="35"/>
      <c r="M23" s="39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s="45" customFormat="1" ht="11.25" hidden="1" customHeight="1">
      <c r="K24" s="7"/>
      <c r="L24" s="48"/>
      <c r="M24" s="47"/>
      <c r="O24" s="48"/>
      <c r="P24" s="47"/>
      <c r="R24" s="48"/>
      <c r="S24" s="47"/>
      <c r="Y24" s="47"/>
    </row>
  </sheetData>
  <protectedRanges>
    <protectedRange sqref="K12 K15" name="Диапазон1_3_1_1_3_11_1_1_3_1_3_1_1_1_1_4_2_2_2_2_2_1_2_1"/>
  </protectedRanges>
  <mergeCells count="28">
    <mergeCell ref="A6:Z6"/>
    <mergeCell ref="A1:Z1"/>
    <mergeCell ref="A2:Z2"/>
    <mergeCell ref="A3:Z3"/>
    <mergeCell ref="A4:Z4"/>
    <mergeCell ref="A5:Z5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  <mergeCell ref="Y10:Y11"/>
    <mergeCell ref="Z10:Z11"/>
    <mergeCell ref="A15:Z15"/>
    <mergeCell ref="A12:Z12"/>
    <mergeCell ref="K10:K11"/>
    <mergeCell ref="L10:N10"/>
    <mergeCell ref="O10:Q10"/>
    <mergeCell ref="R10:T10"/>
    <mergeCell ref="U10:U11"/>
    <mergeCell ref="V10:V11"/>
  </mergeCells>
  <pageMargins left="0.44" right="0.35" top="0.47" bottom="0.15748031496062992" header="0.48" footer="0.15748031496062992"/>
  <pageSetup paperSize="9"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"/>
  <sheetViews>
    <sheetView view="pageBreakPreview" zoomScale="75" zoomScaleNormal="100" zoomScaleSheetLayoutView="75" workbookViewId="0">
      <selection activeCell="AA12" sqref="AA12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11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352" t="s">
        <v>324</v>
      </c>
      <c r="B1" s="353"/>
      <c r="C1" s="353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ht="22.5" customHeight="1">
      <c r="A2" s="355" t="s">
        <v>403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 s="9" customFormat="1" ht="15.95" customHeight="1">
      <c r="A3" s="356" t="s">
        <v>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</row>
    <row r="4" spans="1:26" s="10" customFormat="1" ht="15.95" customHeight="1">
      <c r="A4" s="357" t="s">
        <v>30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</row>
    <row r="5" spans="1:26" s="11" customFormat="1" ht="21" customHeight="1">
      <c r="A5" s="351" t="s">
        <v>326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s="11" customFormat="1" ht="21" customHeight="1">
      <c r="A6" s="359" t="s">
        <v>325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</row>
    <row r="7" spans="1:26" s="98" customFormat="1" ht="18.75" customHeight="1">
      <c r="A7" s="346" t="s">
        <v>412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6" ht="3.75" customHeight="1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</row>
    <row r="9" spans="1:26" s="17" customFormat="1" ht="15" customHeight="1">
      <c r="A9" s="94" t="s">
        <v>175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9" t="s">
        <v>269</v>
      </c>
      <c r="Z9" s="19"/>
    </row>
    <row r="10" spans="1:26" s="20" customFormat="1" ht="20.100000000000001" customHeight="1">
      <c r="A10" s="347" t="s">
        <v>29</v>
      </c>
      <c r="B10" s="348" t="s">
        <v>2</v>
      </c>
      <c r="C10" s="344" t="s">
        <v>13</v>
      </c>
      <c r="D10" s="340" t="s">
        <v>15</v>
      </c>
      <c r="E10" s="340" t="s">
        <v>3</v>
      </c>
      <c r="F10" s="347" t="s">
        <v>14</v>
      </c>
      <c r="G10" s="340" t="s">
        <v>16</v>
      </c>
      <c r="H10" s="340" t="s">
        <v>3</v>
      </c>
      <c r="I10" s="340" t="s">
        <v>4</v>
      </c>
      <c r="J10" s="180"/>
      <c r="K10" s="340" t="s">
        <v>6</v>
      </c>
      <c r="L10" s="341" t="s">
        <v>19</v>
      </c>
      <c r="M10" s="341"/>
      <c r="N10" s="341"/>
      <c r="O10" s="341" t="s">
        <v>20</v>
      </c>
      <c r="P10" s="341"/>
      <c r="Q10" s="341"/>
      <c r="R10" s="341" t="s">
        <v>44</v>
      </c>
      <c r="S10" s="341"/>
      <c r="T10" s="341"/>
      <c r="U10" s="342" t="s">
        <v>21</v>
      </c>
      <c r="V10" s="344" t="s">
        <v>22</v>
      </c>
      <c r="W10" s="347" t="s">
        <v>23</v>
      </c>
      <c r="X10" s="348" t="s">
        <v>49</v>
      </c>
      <c r="Y10" s="349" t="s">
        <v>25</v>
      </c>
      <c r="Z10" s="349" t="s">
        <v>26</v>
      </c>
    </row>
    <row r="11" spans="1:26" s="20" customFormat="1" ht="39.950000000000003" customHeight="1">
      <c r="A11" s="347"/>
      <c r="B11" s="348"/>
      <c r="C11" s="345"/>
      <c r="D11" s="340"/>
      <c r="E11" s="340"/>
      <c r="F11" s="347"/>
      <c r="G11" s="340"/>
      <c r="H11" s="340"/>
      <c r="I11" s="340"/>
      <c r="J11" s="180"/>
      <c r="K11" s="340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343"/>
      <c r="V11" s="345"/>
      <c r="W11" s="347"/>
      <c r="X11" s="348"/>
      <c r="Y11" s="349"/>
      <c r="Z11" s="349"/>
    </row>
    <row r="12" spans="1:26" s="92" customFormat="1" ht="46.5" customHeight="1">
      <c r="A12" s="85">
        <f t="shared" ref="A12:A17" si="0">RANK(Y12,Y$12:Y$17,0)</f>
        <v>1</v>
      </c>
      <c r="B12" s="24"/>
      <c r="C12" s="72"/>
      <c r="D12" s="109" t="s">
        <v>282</v>
      </c>
      <c r="E12" s="123" t="s">
        <v>279</v>
      </c>
      <c r="F12" s="124" t="s">
        <v>8</v>
      </c>
      <c r="G12" s="125" t="s">
        <v>283</v>
      </c>
      <c r="H12" s="123" t="s">
        <v>280</v>
      </c>
      <c r="I12" s="124" t="s">
        <v>281</v>
      </c>
      <c r="J12" s="124" t="s">
        <v>40</v>
      </c>
      <c r="K12" s="149" t="s">
        <v>278</v>
      </c>
      <c r="L12" s="86">
        <v>240</v>
      </c>
      <c r="M12" s="87">
        <f t="shared" ref="M12:M17" si="1">L12/3.4-IF($U12=1,2,IF($U12=2,3,0))</f>
        <v>70.588235294117652</v>
      </c>
      <c r="N12" s="88">
        <f t="shared" ref="N12:N17" si="2">RANK(M12,M$12:M$17,0)</f>
        <v>1</v>
      </c>
      <c r="O12" s="86">
        <v>240.5</v>
      </c>
      <c r="P12" s="87">
        <f t="shared" ref="P12:P17" si="3">O12/3.4-IF($U12=1,2,IF($U12=2,3,0))</f>
        <v>70.735294117647058</v>
      </c>
      <c r="Q12" s="88">
        <f t="shared" ref="Q12:Q17" si="4">RANK(P12,P$12:P$17,0)</f>
        <v>1</v>
      </c>
      <c r="R12" s="86">
        <v>242.5</v>
      </c>
      <c r="S12" s="87">
        <f t="shared" ref="S12:S17" si="5">R12/3.4-IF($U12=1,2,IF($U12=2,3,0))</f>
        <v>71.32352941176471</v>
      </c>
      <c r="T12" s="88">
        <f t="shared" ref="T12:T17" si="6">RANK(S12,S$12:S$17,0)</f>
        <v>1</v>
      </c>
      <c r="U12" s="89"/>
      <c r="V12" s="89"/>
      <c r="W12" s="86">
        <f t="shared" ref="W12:W17" si="7">L12+O12+R12</f>
        <v>723</v>
      </c>
      <c r="X12" s="90"/>
      <c r="Y12" s="87">
        <f t="shared" ref="Y12:Y17" si="8">ROUND(SUM(M12,P12,S12)/3,3)</f>
        <v>70.882000000000005</v>
      </c>
      <c r="Z12" s="91">
        <v>2</v>
      </c>
    </row>
    <row r="13" spans="1:26" s="92" customFormat="1" ht="46.5" customHeight="1">
      <c r="A13" s="85">
        <f t="shared" si="0"/>
        <v>2</v>
      </c>
      <c r="B13" s="24"/>
      <c r="C13" s="72"/>
      <c r="D13" s="212" t="s">
        <v>298</v>
      </c>
      <c r="E13" s="213" t="s">
        <v>299</v>
      </c>
      <c r="F13" s="214" t="s">
        <v>99</v>
      </c>
      <c r="G13" s="215" t="s">
        <v>300</v>
      </c>
      <c r="H13" s="213" t="s">
        <v>301</v>
      </c>
      <c r="I13" s="214" t="s">
        <v>302</v>
      </c>
      <c r="J13" s="214" t="s">
        <v>303</v>
      </c>
      <c r="K13" s="216" t="s">
        <v>304</v>
      </c>
      <c r="L13" s="86">
        <v>234</v>
      </c>
      <c r="M13" s="87">
        <f t="shared" si="1"/>
        <v>68.82352941176471</v>
      </c>
      <c r="N13" s="88">
        <f t="shared" si="2"/>
        <v>2</v>
      </c>
      <c r="O13" s="86">
        <v>234.5</v>
      </c>
      <c r="P13" s="87">
        <f t="shared" si="3"/>
        <v>68.970588235294116</v>
      </c>
      <c r="Q13" s="88">
        <f t="shared" si="4"/>
        <v>2</v>
      </c>
      <c r="R13" s="86">
        <v>237.5</v>
      </c>
      <c r="S13" s="87">
        <f t="shared" si="5"/>
        <v>69.852941176470594</v>
      </c>
      <c r="T13" s="88">
        <f t="shared" si="6"/>
        <v>2</v>
      </c>
      <c r="U13" s="89"/>
      <c r="V13" s="89"/>
      <c r="W13" s="86">
        <f t="shared" si="7"/>
        <v>706</v>
      </c>
      <c r="X13" s="90"/>
      <c r="Y13" s="87">
        <f t="shared" si="8"/>
        <v>69.215999999999994</v>
      </c>
      <c r="Z13" s="91">
        <v>2</v>
      </c>
    </row>
    <row r="14" spans="1:26" s="92" customFormat="1" ht="46.5" customHeight="1">
      <c r="A14" s="85">
        <f t="shared" si="0"/>
        <v>3</v>
      </c>
      <c r="B14" s="24"/>
      <c r="C14" s="72"/>
      <c r="D14" s="154" t="s">
        <v>221</v>
      </c>
      <c r="E14" s="146" t="s">
        <v>182</v>
      </c>
      <c r="F14" s="147">
        <v>3</v>
      </c>
      <c r="G14" s="145" t="s">
        <v>180</v>
      </c>
      <c r="H14" s="146" t="s">
        <v>96</v>
      </c>
      <c r="I14" s="147" t="s">
        <v>76</v>
      </c>
      <c r="J14" s="147" t="s">
        <v>40</v>
      </c>
      <c r="K14" s="82" t="s">
        <v>84</v>
      </c>
      <c r="L14" s="86">
        <v>203</v>
      </c>
      <c r="M14" s="87">
        <f t="shared" si="1"/>
        <v>59.705882352941181</v>
      </c>
      <c r="N14" s="88">
        <f t="shared" si="2"/>
        <v>4</v>
      </c>
      <c r="O14" s="86">
        <v>214</v>
      </c>
      <c r="P14" s="87">
        <f t="shared" si="3"/>
        <v>62.941176470588239</v>
      </c>
      <c r="Q14" s="88">
        <f t="shared" si="4"/>
        <v>4</v>
      </c>
      <c r="R14" s="86">
        <v>212</v>
      </c>
      <c r="S14" s="87">
        <f t="shared" si="5"/>
        <v>62.352941176470587</v>
      </c>
      <c r="T14" s="88">
        <f t="shared" si="6"/>
        <v>3</v>
      </c>
      <c r="U14" s="89"/>
      <c r="V14" s="89"/>
      <c r="W14" s="86">
        <f t="shared" si="7"/>
        <v>629</v>
      </c>
      <c r="X14" s="90"/>
      <c r="Y14" s="87">
        <f t="shared" si="8"/>
        <v>61.667000000000002</v>
      </c>
      <c r="Z14" s="91" t="s">
        <v>43</v>
      </c>
    </row>
    <row r="15" spans="1:26" s="92" customFormat="1" ht="46.5" customHeight="1">
      <c r="A15" s="85">
        <f t="shared" si="0"/>
        <v>4</v>
      </c>
      <c r="B15" s="24"/>
      <c r="C15" s="72"/>
      <c r="D15" s="109" t="s">
        <v>289</v>
      </c>
      <c r="E15" s="123" t="s">
        <v>290</v>
      </c>
      <c r="F15" s="124" t="s">
        <v>8</v>
      </c>
      <c r="G15" s="326" t="s">
        <v>322</v>
      </c>
      <c r="H15" s="123"/>
      <c r="I15" s="124" t="s">
        <v>291</v>
      </c>
      <c r="J15" s="124" t="s">
        <v>40</v>
      </c>
      <c r="K15" s="82" t="s">
        <v>121</v>
      </c>
      <c r="L15" s="86">
        <v>204.5</v>
      </c>
      <c r="M15" s="87">
        <f t="shared" si="1"/>
        <v>60.147058823529413</v>
      </c>
      <c r="N15" s="88">
        <f t="shared" si="2"/>
        <v>3</v>
      </c>
      <c r="O15" s="86">
        <v>215</v>
      </c>
      <c r="P15" s="87">
        <f t="shared" si="3"/>
        <v>63.235294117647058</v>
      </c>
      <c r="Q15" s="88">
        <f t="shared" si="4"/>
        <v>3</v>
      </c>
      <c r="R15" s="86">
        <v>203</v>
      </c>
      <c r="S15" s="87">
        <f t="shared" si="5"/>
        <v>59.705882352941181</v>
      </c>
      <c r="T15" s="88">
        <f t="shared" si="6"/>
        <v>4</v>
      </c>
      <c r="U15" s="89"/>
      <c r="V15" s="89"/>
      <c r="W15" s="86">
        <f t="shared" si="7"/>
        <v>622.5</v>
      </c>
      <c r="X15" s="90"/>
      <c r="Y15" s="87">
        <f t="shared" si="8"/>
        <v>61.029000000000003</v>
      </c>
      <c r="Z15" s="91" t="s">
        <v>43</v>
      </c>
    </row>
    <row r="16" spans="1:26" s="92" customFormat="1" ht="46.5" customHeight="1">
      <c r="A16" s="85">
        <f t="shared" si="0"/>
        <v>5</v>
      </c>
      <c r="B16" s="24"/>
      <c r="C16" s="72"/>
      <c r="D16" s="218" t="s">
        <v>292</v>
      </c>
      <c r="E16" s="80" t="s">
        <v>195</v>
      </c>
      <c r="F16" s="151" t="s">
        <v>8</v>
      </c>
      <c r="G16" s="125" t="s">
        <v>293</v>
      </c>
      <c r="H16" s="219" t="s">
        <v>196</v>
      </c>
      <c r="I16" s="78" t="s">
        <v>197</v>
      </c>
      <c r="J16" s="78" t="s">
        <v>40</v>
      </c>
      <c r="K16" s="78" t="s">
        <v>198</v>
      </c>
      <c r="L16" s="86">
        <v>202</v>
      </c>
      <c r="M16" s="87">
        <f t="shared" si="1"/>
        <v>59.411764705882355</v>
      </c>
      <c r="N16" s="88">
        <f t="shared" si="2"/>
        <v>5</v>
      </c>
      <c r="O16" s="86">
        <v>214</v>
      </c>
      <c r="P16" s="87">
        <f t="shared" si="3"/>
        <v>62.941176470588239</v>
      </c>
      <c r="Q16" s="88">
        <f t="shared" si="4"/>
        <v>4</v>
      </c>
      <c r="R16" s="86">
        <v>198.8</v>
      </c>
      <c r="S16" s="87">
        <f t="shared" si="5"/>
        <v>58.470588235294123</v>
      </c>
      <c r="T16" s="88">
        <f t="shared" si="6"/>
        <v>5</v>
      </c>
      <c r="U16" s="89"/>
      <c r="V16" s="89"/>
      <c r="W16" s="86">
        <f t="shared" si="7"/>
        <v>614.79999999999995</v>
      </c>
      <c r="X16" s="90"/>
      <c r="Y16" s="87">
        <f t="shared" si="8"/>
        <v>60.274999999999999</v>
      </c>
      <c r="Z16" s="91" t="s">
        <v>43</v>
      </c>
    </row>
    <row r="17" spans="1:26" s="92" customFormat="1" ht="46.5" customHeight="1">
      <c r="A17" s="85">
        <f t="shared" si="0"/>
        <v>6</v>
      </c>
      <c r="B17" s="24"/>
      <c r="C17" s="72"/>
      <c r="D17" s="109" t="s">
        <v>105</v>
      </c>
      <c r="E17" s="123" t="s">
        <v>106</v>
      </c>
      <c r="F17" s="124" t="s">
        <v>9</v>
      </c>
      <c r="G17" s="125" t="s">
        <v>110</v>
      </c>
      <c r="H17" s="123" t="s">
        <v>107</v>
      </c>
      <c r="I17" s="124" t="s">
        <v>108</v>
      </c>
      <c r="J17" s="124" t="s">
        <v>109</v>
      </c>
      <c r="K17" s="82" t="s">
        <v>134</v>
      </c>
      <c r="L17" s="86">
        <v>200</v>
      </c>
      <c r="M17" s="87">
        <f t="shared" si="1"/>
        <v>56.82352941176471</v>
      </c>
      <c r="N17" s="88">
        <f t="shared" si="2"/>
        <v>6</v>
      </c>
      <c r="O17" s="86">
        <v>209.5</v>
      </c>
      <c r="P17" s="87">
        <f t="shared" si="3"/>
        <v>59.617647058823529</v>
      </c>
      <c r="Q17" s="88">
        <f t="shared" si="4"/>
        <v>6</v>
      </c>
      <c r="R17" s="86">
        <v>204.5</v>
      </c>
      <c r="S17" s="87">
        <f t="shared" si="5"/>
        <v>58.147058823529413</v>
      </c>
      <c r="T17" s="88">
        <f t="shared" si="6"/>
        <v>6</v>
      </c>
      <c r="U17" s="89">
        <v>1</v>
      </c>
      <c r="V17" s="89"/>
      <c r="W17" s="86">
        <f t="shared" si="7"/>
        <v>614</v>
      </c>
      <c r="X17" s="90"/>
      <c r="Y17" s="87">
        <f t="shared" si="8"/>
        <v>58.195999999999998</v>
      </c>
      <c r="Z17" s="91" t="s">
        <v>43</v>
      </c>
    </row>
    <row r="18" spans="1:26" s="25" customFormat="1" ht="49.5" customHeight="1">
      <c r="A18" s="26"/>
      <c r="B18" s="27"/>
      <c r="C18" s="28"/>
      <c r="D18" s="42"/>
      <c r="E18" s="3"/>
      <c r="F18" s="4"/>
      <c r="G18" s="5"/>
      <c r="H18" s="43"/>
      <c r="I18" s="44"/>
      <c r="J18" s="4"/>
      <c r="K18" s="6"/>
      <c r="L18" s="29"/>
      <c r="M18" s="30"/>
      <c r="N18" s="31"/>
      <c r="O18" s="29"/>
      <c r="P18" s="30"/>
      <c r="Q18" s="31"/>
      <c r="R18" s="29"/>
      <c r="S18" s="30"/>
      <c r="T18" s="31"/>
      <c r="U18" s="31"/>
      <c r="V18" s="31"/>
      <c r="W18" s="29"/>
      <c r="X18" s="32"/>
      <c r="Y18" s="30"/>
      <c r="Z18" s="33"/>
    </row>
    <row r="19" spans="1:26" ht="27" customHeight="1">
      <c r="A19" s="34"/>
      <c r="B19" s="34"/>
      <c r="C19" s="34"/>
      <c r="D19" s="34" t="s">
        <v>17</v>
      </c>
      <c r="E19" s="34"/>
      <c r="F19" s="34"/>
      <c r="G19" s="34"/>
      <c r="H19" s="34"/>
      <c r="J19" s="34"/>
      <c r="K19" s="138" t="s">
        <v>247</v>
      </c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/>
      <c r="E20" s="34"/>
      <c r="F20" s="34"/>
      <c r="G20" s="34"/>
      <c r="H20" s="34"/>
      <c r="J20" s="34"/>
      <c r="K20" s="138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 t="s">
        <v>10</v>
      </c>
      <c r="E21" s="34"/>
      <c r="F21" s="34"/>
      <c r="G21" s="34"/>
      <c r="H21" s="34"/>
      <c r="J21" s="34"/>
      <c r="K21" s="138" t="s">
        <v>136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27" customHeight="1">
      <c r="A22" s="34"/>
      <c r="B22" s="34"/>
      <c r="C22" s="34"/>
      <c r="D22" s="34"/>
      <c r="E22" s="34"/>
      <c r="F22" s="34"/>
      <c r="G22" s="34"/>
      <c r="H22" s="34"/>
      <c r="J22" s="34"/>
      <c r="K22" s="1"/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27" customHeight="1">
      <c r="A23" s="34"/>
      <c r="B23" s="34"/>
      <c r="C23" s="34"/>
      <c r="D23" s="34" t="s">
        <v>45</v>
      </c>
      <c r="E23" s="34"/>
      <c r="F23" s="34"/>
      <c r="G23" s="34"/>
      <c r="H23" s="34"/>
      <c r="J23" s="34"/>
      <c r="K23" s="138" t="s">
        <v>248</v>
      </c>
      <c r="L23" s="35"/>
      <c r="M23" s="39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</sheetData>
  <protectedRanges>
    <protectedRange sqref="K13" name="Диапазон1_3_1_1_3_11_1_1_3_1_3_1_1_1_1_4_2_2_2_2_2_1_2_1_1"/>
  </protectedRanges>
  <sortState ref="A12:Z17">
    <sortCondition ref="A12:A17"/>
  </sortState>
  <mergeCells count="26">
    <mergeCell ref="A7:Z7"/>
    <mergeCell ref="A1:Z1"/>
    <mergeCell ref="A3:Z3"/>
    <mergeCell ref="A4:Z4"/>
    <mergeCell ref="A5:Z5"/>
    <mergeCell ref="A6:Z6"/>
    <mergeCell ref="A2:Z2"/>
    <mergeCell ref="O10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K10:K11"/>
    <mergeCell ref="L10:N10"/>
    <mergeCell ref="Z10:Z11"/>
    <mergeCell ref="R10:T10"/>
    <mergeCell ref="U10:U11"/>
    <mergeCell ref="V10:V11"/>
    <mergeCell ref="W10:W11"/>
    <mergeCell ref="X10:X11"/>
    <mergeCell ref="Y10:Y11"/>
  </mergeCells>
  <pageMargins left="0.47" right="0.4" top="0.47" bottom="0.15748031496062992" header="0.48" footer="0.15748031496062992"/>
  <pageSetup paperSize="9"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view="pageBreakPreview" zoomScale="75" zoomScaleNormal="100" zoomScaleSheetLayoutView="75" workbookViewId="0">
      <selection activeCell="AB15" sqref="AB15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10.710937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352" t="s">
        <v>324</v>
      </c>
      <c r="B1" s="353"/>
      <c r="C1" s="353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ht="23.25" customHeight="1">
      <c r="A2" s="355" t="s">
        <v>403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 s="9" customFormat="1" ht="15.95" customHeight="1">
      <c r="A3" s="356" t="s">
        <v>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</row>
    <row r="4" spans="1:26" s="10" customFormat="1" ht="15.95" customHeight="1">
      <c r="A4" s="357" t="s">
        <v>30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</row>
    <row r="5" spans="1:26" s="11" customFormat="1" ht="21" customHeight="1">
      <c r="A5" s="351" t="s">
        <v>249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s="11" customFormat="1" ht="6.75" customHeight="1">
      <c r="A6" s="350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</row>
    <row r="7" spans="1:26" s="98" customFormat="1" ht="18.75" customHeight="1">
      <c r="A7" s="346" t="s">
        <v>412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6" ht="3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s="17" customFormat="1" ht="15" customHeight="1">
      <c r="A9" s="94" t="s">
        <v>175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9" t="s">
        <v>269</v>
      </c>
      <c r="Z9" s="19"/>
    </row>
    <row r="10" spans="1:26" s="20" customFormat="1" ht="20.100000000000001" customHeight="1">
      <c r="A10" s="347" t="s">
        <v>29</v>
      </c>
      <c r="B10" s="348" t="s">
        <v>2</v>
      </c>
      <c r="C10" s="344" t="s">
        <v>13</v>
      </c>
      <c r="D10" s="340" t="s">
        <v>15</v>
      </c>
      <c r="E10" s="340" t="s">
        <v>3</v>
      </c>
      <c r="F10" s="347" t="s">
        <v>14</v>
      </c>
      <c r="G10" s="340" t="s">
        <v>16</v>
      </c>
      <c r="H10" s="340" t="s">
        <v>3</v>
      </c>
      <c r="I10" s="340" t="s">
        <v>4</v>
      </c>
      <c r="J10" s="60"/>
      <c r="K10" s="340" t="s">
        <v>6</v>
      </c>
      <c r="L10" s="341" t="s">
        <v>19</v>
      </c>
      <c r="M10" s="341"/>
      <c r="N10" s="341"/>
      <c r="O10" s="341" t="s">
        <v>20</v>
      </c>
      <c r="P10" s="341"/>
      <c r="Q10" s="341"/>
      <c r="R10" s="341" t="s">
        <v>44</v>
      </c>
      <c r="S10" s="341"/>
      <c r="T10" s="341"/>
      <c r="U10" s="342" t="s">
        <v>21</v>
      </c>
      <c r="V10" s="344" t="s">
        <v>22</v>
      </c>
      <c r="W10" s="347" t="s">
        <v>23</v>
      </c>
      <c r="X10" s="348" t="s">
        <v>49</v>
      </c>
      <c r="Y10" s="349" t="s">
        <v>25</v>
      </c>
      <c r="Z10" s="349" t="s">
        <v>26</v>
      </c>
    </row>
    <row r="11" spans="1:26" s="20" customFormat="1" ht="39.950000000000003" customHeight="1">
      <c r="A11" s="347"/>
      <c r="B11" s="348"/>
      <c r="C11" s="345"/>
      <c r="D11" s="340"/>
      <c r="E11" s="340"/>
      <c r="F11" s="347"/>
      <c r="G11" s="340"/>
      <c r="H11" s="340"/>
      <c r="I11" s="340"/>
      <c r="J11" s="60"/>
      <c r="K11" s="340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343"/>
      <c r="V11" s="345"/>
      <c r="W11" s="347"/>
      <c r="X11" s="348"/>
      <c r="Y11" s="349"/>
      <c r="Z11" s="349"/>
    </row>
    <row r="12" spans="1:26" s="92" customFormat="1" ht="40.5" customHeight="1">
      <c r="A12" s="85">
        <f t="shared" ref="A12:A20" si="0">RANK(Y12,Y$12:Y$20,0)</f>
        <v>1</v>
      </c>
      <c r="B12" s="24"/>
      <c r="C12" s="72"/>
      <c r="D12" s="109" t="s">
        <v>272</v>
      </c>
      <c r="E12" s="123" t="s">
        <v>273</v>
      </c>
      <c r="F12" s="325" t="s">
        <v>274</v>
      </c>
      <c r="G12" s="125" t="s">
        <v>275</v>
      </c>
      <c r="H12" s="123" t="s">
        <v>276</v>
      </c>
      <c r="I12" s="124" t="s">
        <v>277</v>
      </c>
      <c r="J12" s="124" t="s">
        <v>137</v>
      </c>
      <c r="K12" s="149" t="s">
        <v>278</v>
      </c>
      <c r="L12" s="86">
        <v>208</v>
      </c>
      <c r="M12" s="87">
        <f t="shared" ref="M12:M20" si="1">L12/3-IF($U12=1,0.5,IF($U12=2,1.5,0))</f>
        <v>69.333333333333329</v>
      </c>
      <c r="N12" s="88">
        <f t="shared" ref="N12:N20" si="2">RANK(M12,M$12:M$20,0)</f>
        <v>1</v>
      </c>
      <c r="O12" s="86">
        <v>212</v>
      </c>
      <c r="P12" s="87">
        <f t="shared" ref="P12:P20" si="3">O12/3-IF($U12=1,0.5,IF($U12=2,1.5,0))</f>
        <v>70.666666666666671</v>
      </c>
      <c r="Q12" s="88">
        <f t="shared" ref="Q12:Q20" si="4">RANK(P12,P$12:P$20,0)</f>
        <v>1</v>
      </c>
      <c r="R12" s="86">
        <v>208.5</v>
      </c>
      <c r="S12" s="87">
        <f t="shared" ref="S12:S20" si="5">R12/3-IF($U12=1,0.5,IF($U12=2,1.5,0))</f>
        <v>69.5</v>
      </c>
      <c r="T12" s="88">
        <f t="shared" ref="T12:T20" si="6">RANK(S12,S$12:S$20,0)</f>
        <v>1</v>
      </c>
      <c r="U12" s="89"/>
      <c r="V12" s="89"/>
      <c r="W12" s="86">
        <f t="shared" ref="W12:W20" si="7">L12+O12+R12</f>
        <v>628.5</v>
      </c>
      <c r="X12" s="90"/>
      <c r="Y12" s="87">
        <f t="shared" ref="Y12:Y20" si="8">ROUND(SUM(M12,P12,S12)/3,3)</f>
        <v>69.832999999999998</v>
      </c>
      <c r="Z12" s="91">
        <v>2</v>
      </c>
    </row>
    <row r="13" spans="1:26" s="92" customFormat="1" ht="40.5" customHeight="1">
      <c r="A13" s="85">
        <f t="shared" si="0"/>
        <v>2</v>
      </c>
      <c r="B13" s="24"/>
      <c r="C13" s="72"/>
      <c r="D13" s="225" t="s">
        <v>313</v>
      </c>
      <c r="E13" s="226" t="s">
        <v>73</v>
      </c>
      <c r="F13" s="227">
        <v>1</v>
      </c>
      <c r="G13" s="145" t="s">
        <v>314</v>
      </c>
      <c r="H13" s="146" t="s">
        <v>315</v>
      </c>
      <c r="I13" s="147" t="s">
        <v>316</v>
      </c>
      <c r="J13" s="147" t="s">
        <v>70</v>
      </c>
      <c r="K13" s="319" t="s">
        <v>71</v>
      </c>
      <c r="L13" s="86">
        <v>198</v>
      </c>
      <c r="M13" s="87">
        <f t="shared" si="1"/>
        <v>66</v>
      </c>
      <c r="N13" s="88">
        <f t="shared" si="2"/>
        <v>2</v>
      </c>
      <c r="O13" s="86">
        <v>200</v>
      </c>
      <c r="P13" s="87">
        <f t="shared" si="3"/>
        <v>66.666666666666671</v>
      </c>
      <c r="Q13" s="88">
        <f t="shared" si="4"/>
        <v>2</v>
      </c>
      <c r="R13" s="86">
        <v>200.5</v>
      </c>
      <c r="S13" s="87">
        <f t="shared" si="5"/>
        <v>66.833333333333329</v>
      </c>
      <c r="T13" s="88">
        <f t="shared" si="6"/>
        <v>2</v>
      </c>
      <c r="U13" s="89"/>
      <c r="V13" s="89"/>
      <c r="W13" s="86">
        <f t="shared" si="7"/>
        <v>598.5</v>
      </c>
      <c r="X13" s="90"/>
      <c r="Y13" s="87">
        <f t="shared" si="8"/>
        <v>66.5</v>
      </c>
      <c r="Z13" s="91">
        <v>2</v>
      </c>
    </row>
    <row r="14" spans="1:26" s="92" customFormat="1" ht="40.5" customHeight="1">
      <c r="A14" s="85">
        <f t="shared" si="0"/>
        <v>3</v>
      </c>
      <c r="B14" s="24"/>
      <c r="C14" s="72"/>
      <c r="D14" s="218" t="s">
        <v>292</v>
      </c>
      <c r="E14" s="80" t="s">
        <v>195</v>
      </c>
      <c r="F14" s="151" t="s">
        <v>8</v>
      </c>
      <c r="G14" s="125" t="s">
        <v>293</v>
      </c>
      <c r="H14" s="219" t="s">
        <v>196</v>
      </c>
      <c r="I14" s="78" t="s">
        <v>197</v>
      </c>
      <c r="J14" s="78" t="s">
        <v>40</v>
      </c>
      <c r="K14" s="78" t="s">
        <v>198</v>
      </c>
      <c r="L14" s="86">
        <v>195</v>
      </c>
      <c r="M14" s="87">
        <f t="shared" si="1"/>
        <v>65</v>
      </c>
      <c r="N14" s="88">
        <f t="shared" si="2"/>
        <v>3</v>
      </c>
      <c r="O14" s="86">
        <v>200</v>
      </c>
      <c r="P14" s="87">
        <f t="shared" si="3"/>
        <v>66.666666666666671</v>
      </c>
      <c r="Q14" s="88">
        <f t="shared" si="4"/>
        <v>2</v>
      </c>
      <c r="R14" s="86">
        <v>195.5</v>
      </c>
      <c r="S14" s="87">
        <f t="shared" si="5"/>
        <v>65.166666666666671</v>
      </c>
      <c r="T14" s="88">
        <f t="shared" si="6"/>
        <v>4</v>
      </c>
      <c r="U14" s="89"/>
      <c r="V14" s="89"/>
      <c r="W14" s="86">
        <f t="shared" si="7"/>
        <v>590.5</v>
      </c>
      <c r="X14" s="90"/>
      <c r="Y14" s="87">
        <f t="shared" si="8"/>
        <v>65.611000000000004</v>
      </c>
      <c r="Z14" s="91">
        <v>2</v>
      </c>
    </row>
    <row r="15" spans="1:26" s="92" customFormat="1" ht="40.5" customHeight="1">
      <c r="A15" s="85">
        <f t="shared" si="0"/>
        <v>4</v>
      </c>
      <c r="B15" s="24"/>
      <c r="C15" s="72"/>
      <c r="D15" s="109" t="s">
        <v>232</v>
      </c>
      <c r="E15" s="123" t="s">
        <v>51</v>
      </c>
      <c r="F15" s="124" t="s">
        <v>8</v>
      </c>
      <c r="G15" s="125" t="s">
        <v>234</v>
      </c>
      <c r="H15" s="123" t="s">
        <v>68</v>
      </c>
      <c r="I15" s="124" t="s">
        <v>419</v>
      </c>
      <c r="J15" s="124" t="s">
        <v>40</v>
      </c>
      <c r="K15" s="95" t="s">
        <v>59</v>
      </c>
      <c r="L15" s="86">
        <v>192.5</v>
      </c>
      <c r="M15" s="87">
        <f t="shared" si="1"/>
        <v>64.166666666666671</v>
      </c>
      <c r="N15" s="88">
        <f t="shared" si="2"/>
        <v>6</v>
      </c>
      <c r="O15" s="86">
        <v>197.5</v>
      </c>
      <c r="P15" s="87">
        <f t="shared" si="3"/>
        <v>65.833333333333329</v>
      </c>
      <c r="Q15" s="88">
        <f t="shared" si="4"/>
        <v>4</v>
      </c>
      <c r="R15" s="86">
        <v>200</v>
      </c>
      <c r="S15" s="87">
        <f t="shared" si="5"/>
        <v>66.666666666666671</v>
      </c>
      <c r="T15" s="88">
        <f t="shared" si="6"/>
        <v>3</v>
      </c>
      <c r="U15" s="89"/>
      <c r="V15" s="89"/>
      <c r="W15" s="86">
        <f t="shared" si="7"/>
        <v>590</v>
      </c>
      <c r="X15" s="90"/>
      <c r="Y15" s="87">
        <f t="shared" si="8"/>
        <v>65.555999999999997</v>
      </c>
      <c r="Z15" s="91">
        <v>2</v>
      </c>
    </row>
    <row r="16" spans="1:26" s="92" customFormat="1" ht="40.5" customHeight="1">
      <c r="A16" s="85">
        <f t="shared" si="0"/>
        <v>5</v>
      </c>
      <c r="B16" s="24"/>
      <c r="C16" s="72"/>
      <c r="D16" s="109" t="s">
        <v>289</v>
      </c>
      <c r="E16" s="123" t="s">
        <v>290</v>
      </c>
      <c r="F16" s="124" t="s">
        <v>8</v>
      </c>
      <c r="G16" s="326" t="s">
        <v>322</v>
      </c>
      <c r="H16" s="123"/>
      <c r="I16" s="124" t="s">
        <v>291</v>
      </c>
      <c r="J16" s="124" t="s">
        <v>40</v>
      </c>
      <c r="K16" s="82" t="s">
        <v>121</v>
      </c>
      <c r="L16" s="86">
        <v>190</v>
      </c>
      <c r="M16" s="87">
        <f t="shared" si="1"/>
        <v>63.333333333333336</v>
      </c>
      <c r="N16" s="88">
        <f t="shared" si="2"/>
        <v>8</v>
      </c>
      <c r="O16" s="86">
        <v>196</v>
      </c>
      <c r="P16" s="87">
        <f t="shared" si="3"/>
        <v>65.333333333333329</v>
      </c>
      <c r="Q16" s="88">
        <f t="shared" si="4"/>
        <v>5</v>
      </c>
      <c r="R16" s="86">
        <v>194.5</v>
      </c>
      <c r="S16" s="87">
        <f t="shared" si="5"/>
        <v>64.833333333333329</v>
      </c>
      <c r="T16" s="88">
        <f t="shared" si="6"/>
        <v>5</v>
      </c>
      <c r="U16" s="89"/>
      <c r="V16" s="89">
        <v>1</v>
      </c>
      <c r="W16" s="86">
        <f t="shared" si="7"/>
        <v>580.5</v>
      </c>
      <c r="X16" s="90"/>
      <c r="Y16" s="87">
        <f t="shared" si="8"/>
        <v>64.5</v>
      </c>
      <c r="Z16" s="91">
        <v>3</v>
      </c>
    </row>
    <row r="17" spans="1:26" s="92" customFormat="1" ht="40.5" customHeight="1">
      <c r="A17" s="85">
        <f t="shared" si="0"/>
        <v>6</v>
      </c>
      <c r="B17" s="24"/>
      <c r="C17" s="72"/>
      <c r="D17" s="154" t="s">
        <v>56</v>
      </c>
      <c r="E17" s="146" t="s">
        <v>57</v>
      </c>
      <c r="F17" s="147" t="s">
        <v>8</v>
      </c>
      <c r="G17" s="320" t="s">
        <v>264</v>
      </c>
      <c r="H17" s="321" t="s">
        <v>265</v>
      </c>
      <c r="I17" s="322" t="s">
        <v>266</v>
      </c>
      <c r="J17" s="323" t="s">
        <v>40</v>
      </c>
      <c r="K17" s="153" t="s">
        <v>121</v>
      </c>
      <c r="L17" s="86">
        <v>196</v>
      </c>
      <c r="M17" s="87">
        <f t="shared" si="1"/>
        <v>64.833333333333329</v>
      </c>
      <c r="N17" s="88">
        <f t="shared" si="2"/>
        <v>4</v>
      </c>
      <c r="O17" s="86">
        <v>194.5</v>
      </c>
      <c r="P17" s="87">
        <f t="shared" si="3"/>
        <v>64.333333333333329</v>
      </c>
      <c r="Q17" s="88">
        <f t="shared" si="4"/>
        <v>8</v>
      </c>
      <c r="R17" s="86">
        <v>194</v>
      </c>
      <c r="S17" s="87">
        <f t="shared" si="5"/>
        <v>64.166666666666671</v>
      </c>
      <c r="T17" s="88">
        <f t="shared" si="6"/>
        <v>6</v>
      </c>
      <c r="U17" s="89">
        <v>1</v>
      </c>
      <c r="V17" s="89"/>
      <c r="W17" s="86">
        <f t="shared" si="7"/>
        <v>584.5</v>
      </c>
      <c r="X17" s="90"/>
      <c r="Y17" s="87">
        <f t="shared" si="8"/>
        <v>64.444000000000003</v>
      </c>
      <c r="Z17" s="91">
        <v>3</v>
      </c>
    </row>
    <row r="18" spans="1:26" s="92" customFormat="1" ht="40.5" customHeight="1">
      <c r="A18" s="85">
        <f t="shared" si="0"/>
        <v>7</v>
      </c>
      <c r="B18" s="24"/>
      <c r="C18" s="72"/>
      <c r="D18" s="312" t="s">
        <v>267</v>
      </c>
      <c r="E18" s="324" t="s">
        <v>268</v>
      </c>
      <c r="F18" s="187" t="s">
        <v>8</v>
      </c>
      <c r="G18" s="320" t="s">
        <v>264</v>
      </c>
      <c r="H18" s="321" t="s">
        <v>265</v>
      </c>
      <c r="I18" s="322" t="s">
        <v>266</v>
      </c>
      <c r="J18" s="323" t="s">
        <v>40</v>
      </c>
      <c r="K18" s="153" t="s">
        <v>121</v>
      </c>
      <c r="L18" s="86">
        <v>193</v>
      </c>
      <c r="M18" s="87">
        <f t="shared" si="1"/>
        <v>64.333333333333329</v>
      </c>
      <c r="N18" s="88">
        <f t="shared" si="2"/>
        <v>5</v>
      </c>
      <c r="O18" s="86">
        <v>195.5</v>
      </c>
      <c r="P18" s="87">
        <f t="shared" si="3"/>
        <v>65.166666666666671</v>
      </c>
      <c r="Q18" s="88">
        <f t="shared" si="4"/>
        <v>6</v>
      </c>
      <c r="R18" s="86">
        <v>191</v>
      </c>
      <c r="S18" s="87">
        <f t="shared" si="5"/>
        <v>63.666666666666664</v>
      </c>
      <c r="T18" s="88">
        <f t="shared" si="6"/>
        <v>9</v>
      </c>
      <c r="U18" s="89"/>
      <c r="V18" s="89"/>
      <c r="W18" s="86">
        <f t="shared" si="7"/>
        <v>579.5</v>
      </c>
      <c r="X18" s="90"/>
      <c r="Y18" s="87">
        <f t="shared" si="8"/>
        <v>64.388999999999996</v>
      </c>
      <c r="Z18" s="91">
        <v>3</v>
      </c>
    </row>
    <row r="19" spans="1:26" s="130" customFormat="1" ht="40.5" customHeight="1">
      <c r="A19" s="85">
        <f t="shared" si="0"/>
        <v>8</v>
      </c>
      <c r="B19" s="24"/>
      <c r="C19" s="72"/>
      <c r="D19" s="109" t="s">
        <v>296</v>
      </c>
      <c r="E19" s="123" t="s">
        <v>133</v>
      </c>
      <c r="F19" s="124" t="s">
        <v>8</v>
      </c>
      <c r="G19" s="125" t="s">
        <v>297</v>
      </c>
      <c r="H19" s="123" t="s">
        <v>127</v>
      </c>
      <c r="I19" s="124" t="s">
        <v>128</v>
      </c>
      <c r="J19" s="82" t="s">
        <v>129</v>
      </c>
      <c r="K19" s="124" t="s">
        <v>112</v>
      </c>
      <c r="L19" s="86">
        <v>190.5</v>
      </c>
      <c r="M19" s="87">
        <f t="shared" si="1"/>
        <v>63.5</v>
      </c>
      <c r="N19" s="88">
        <f t="shared" si="2"/>
        <v>7</v>
      </c>
      <c r="O19" s="86">
        <v>192</v>
      </c>
      <c r="P19" s="87">
        <f t="shared" si="3"/>
        <v>64</v>
      </c>
      <c r="Q19" s="88">
        <f t="shared" si="4"/>
        <v>9</v>
      </c>
      <c r="R19" s="86">
        <v>192.5</v>
      </c>
      <c r="S19" s="87">
        <f t="shared" si="5"/>
        <v>64.166666666666671</v>
      </c>
      <c r="T19" s="88">
        <f t="shared" si="6"/>
        <v>6</v>
      </c>
      <c r="U19" s="89"/>
      <c r="V19" s="89"/>
      <c r="W19" s="86">
        <f t="shared" si="7"/>
        <v>575</v>
      </c>
      <c r="X19" s="90"/>
      <c r="Y19" s="87">
        <f t="shared" si="8"/>
        <v>63.889000000000003</v>
      </c>
      <c r="Z19" s="91" t="s">
        <v>43</v>
      </c>
    </row>
    <row r="20" spans="1:26" s="130" customFormat="1" ht="40.5" customHeight="1">
      <c r="A20" s="85">
        <f t="shared" si="0"/>
        <v>9</v>
      </c>
      <c r="B20" s="24"/>
      <c r="C20" s="72"/>
      <c r="D20" s="218" t="s">
        <v>294</v>
      </c>
      <c r="E20" s="80" t="s">
        <v>199</v>
      </c>
      <c r="F20" s="151" t="s">
        <v>8</v>
      </c>
      <c r="G20" s="125" t="s">
        <v>293</v>
      </c>
      <c r="H20" s="219" t="s">
        <v>196</v>
      </c>
      <c r="I20" s="78" t="s">
        <v>197</v>
      </c>
      <c r="J20" s="78" t="s">
        <v>197</v>
      </c>
      <c r="K20" s="78" t="s">
        <v>198</v>
      </c>
      <c r="L20" s="86">
        <v>187.5</v>
      </c>
      <c r="M20" s="87">
        <f t="shared" si="1"/>
        <v>62.5</v>
      </c>
      <c r="N20" s="88">
        <f t="shared" si="2"/>
        <v>9</v>
      </c>
      <c r="O20" s="86">
        <v>194</v>
      </c>
      <c r="P20" s="87">
        <f t="shared" si="3"/>
        <v>64.666666666666671</v>
      </c>
      <c r="Q20" s="88">
        <f t="shared" si="4"/>
        <v>7</v>
      </c>
      <c r="R20" s="86">
        <v>191.5</v>
      </c>
      <c r="S20" s="87">
        <f t="shared" si="5"/>
        <v>63.833333333333336</v>
      </c>
      <c r="T20" s="88">
        <f t="shared" si="6"/>
        <v>8</v>
      </c>
      <c r="U20" s="89"/>
      <c r="V20" s="89"/>
      <c r="W20" s="86">
        <f t="shared" si="7"/>
        <v>573</v>
      </c>
      <c r="X20" s="90"/>
      <c r="Y20" s="87">
        <f t="shared" si="8"/>
        <v>63.667000000000002</v>
      </c>
      <c r="Z20" s="91" t="s">
        <v>9</v>
      </c>
    </row>
    <row r="21" spans="1:26" s="25" customFormat="1" ht="49.5" customHeight="1">
      <c r="A21" s="26"/>
      <c r="B21" s="27"/>
      <c r="C21" s="28"/>
      <c r="D21" s="42"/>
      <c r="E21" s="3"/>
      <c r="F21" s="4"/>
      <c r="G21" s="5"/>
      <c r="H21" s="43"/>
      <c r="I21" s="44"/>
      <c r="J21" s="4"/>
      <c r="K21" s="6"/>
      <c r="L21" s="29"/>
      <c r="M21" s="30"/>
      <c r="N21" s="31"/>
      <c r="O21" s="29"/>
      <c r="P21" s="30"/>
      <c r="Q21" s="31"/>
      <c r="R21" s="29"/>
      <c r="S21" s="30"/>
      <c r="T21" s="31"/>
      <c r="U21" s="31"/>
      <c r="V21" s="31"/>
      <c r="W21" s="29"/>
      <c r="X21" s="32"/>
      <c r="Y21" s="30"/>
      <c r="Z21" s="33"/>
    </row>
    <row r="22" spans="1:26" ht="27" customHeight="1">
      <c r="A22" s="34"/>
      <c r="B22" s="34"/>
      <c r="C22" s="34"/>
      <c r="D22" s="34" t="s">
        <v>17</v>
      </c>
      <c r="E22" s="34"/>
      <c r="F22" s="34"/>
      <c r="G22" s="34"/>
      <c r="H22" s="34"/>
      <c r="J22" s="34"/>
      <c r="K22" s="138" t="s">
        <v>247</v>
      </c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27" customHeight="1">
      <c r="A23" s="34"/>
      <c r="B23" s="34"/>
      <c r="C23" s="34"/>
      <c r="D23" s="34"/>
      <c r="E23" s="34"/>
      <c r="F23" s="34"/>
      <c r="G23" s="34"/>
      <c r="H23" s="34"/>
      <c r="J23" s="34"/>
      <c r="K23" s="138"/>
      <c r="L23" s="35"/>
      <c r="M23" s="36"/>
      <c r="N23" s="34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ht="27" customHeight="1">
      <c r="A24" s="34"/>
      <c r="B24" s="34"/>
      <c r="C24" s="34"/>
      <c r="D24" s="34" t="s">
        <v>10</v>
      </c>
      <c r="E24" s="34"/>
      <c r="F24" s="34"/>
      <c r="G24" s="34"/>
      <c r="H24" s="34"/>
      <c r="J24" s="34"/>
      <c r="K24" s="138" t="s">
        <v>136</v>
      </c>
      <c r="L24" s="35"/>
      <c r="M24" s="39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  <row r="25" spans="1:26" ht="27" customHeight="1">
      <c r="A25" s="34"/>
      <c r="B25" s="34"/>
      <c r="C25" s="34"/>
      <c r="D25" s="34"/>
      <c r="E25" s="34"/>
      <c r="F25" s="34"/>
      <c r="G25" s="34"/>
      <c r="H25" s="34"/>
      <c r="J25" s="34"/>
      <c r="K25" s="1"/>
      <c r="L25" s="35"/>
      <c r="M25" s="36"/>
      <c r="N25" s="34"/>
      <c r="O25" s="37"/>
      <c r="P25" s="38"/>
      <c r="Q25" s="34"/>
      <c r="R25" s="37"/>
      <c r="S25" s="38"/>
      <c r="T25" s="34"/>
      <c r="U25" s="34"/>
      <c r="V25" s="34"/>
      <c r="W25" s="34"/>
      <c r="X25" s="34"/>
      <c r="Y25" s="38"/>
      <c r="Z25" s="34"/>
    </row>
    <row r="26" spans="1:26" ht="27" customHeight="1">
      <c r="A26" s="34"/>
      <c r="B26" s="34"/>
      <c r="C26" s="34"/>
      <c r="D26" s="34" t="s">
        <v>45</v>
      </c>
      <c r="E26" s="34"/>
      <c r="F26" s="34"/>
      <c r="G26" s="34"/>
      <c r="H26" s="34"/>
      <c r="J26" s="34"/>
      <c r="K26" s="138" t="s">
        <v>248</v>
      </c>
      <c r="L26" s="35"/>
      <c r="M26" s="39"/>
      <c r="O26" s="37"/>
      <c r="P26" s="38"/>
      <c r="Q26" s="34"/>
      <c r="R26" s="37"/>
      <c r="S26" s="38"/>
      <c r="T26" s="34"/>
      <c r="U26" s="34"/>
      <c r="V26" s="34"/>
      <c r="W26" s="34"/>
      <c r="X26" s="34"/>
      <c r="Y26" s="38"/>
      <c r="Z26" s="34"/>
    </row>
    <row r="27" spans="1:26" s="45" customFormat="1" ht="11.25" hidden="1" customHeight="1">
      <c r="K27" s="7"/>
      <c r="L27" s="48"/>
      <c r="M27" s="47"/>
      <c r="O27" s="48"/>
      <c r="P27" s="47"/>
      <c r="R27" s="48"/>
      <c r="S27" s="47"/>
      <c r="Y27" s="47"/>
    </row>
  </sheetData>
  <protectedRanges>
    <protectedRange sqref="K13" name="Диапазон1_3_1_1_3_11_1_1_3_1_3_1_1_1_1_4_2_2_2_2_2_1_2_1_1"/>
  </protectedRanges>
  <sortState ref="A12:Z20">
    <sortCondition ref="A12:A20"/>
  </sortState>
  <mergeCells count="26">
    <mergeCell ref="A1:Z1"/>
    <mergeCell ref="A3:Z3"/>
    <mergeCell ref="A4:Z4"/>
    <mergeCell ref="A5:Z5"/>
    <mergeCell ref="Z10:Z11"/>
    <mergeCell ref="O10:Q10"/>
    <mergeCell ref="R10:T10"/>
    <mergeCell ref="A7:Z7"/>
    <mergeCell ref="A10:A11"/>
    <mergeCell ref="B10:B11"/>
    <mergeCell ref="C10:C11"/>
    <mergeCell ref="U10:U11"/>
    <mergeCell ref="V10:V11"/>
    <mergeCell ref="W10:W11"/>
    <mergeCell ref="X10:X11"/>
    <mergeCell ref="D10:D11"/>
    <mergeCell ref="A2:Z2"/>
    <mergeCell ref="G10:G11"/>
    <mergeCell ref="H10:H11"/>
    <mergeCell ref="I10:I11"/>
    <mergeCell ref="Y10:Y11"/>
    <mergeCell ref="A6:Z6"/>
    <mergeCell ref="E10:E11"/>
    <mergeCell ref="K10:K11"/>
    <mergeCell ref="L10:N10"/>
    <mergeCell ref="F10:F11"/>
  </mergeCells>
  <phoneticPr fontId="48" type="noConversion"/>
  <pageMargins left="0.44" right="0.35" top="0.23" bottom="0.15748031496062992" header="0.48" footer="0.15748031496062992"/>
  <pageSetup paperSize="9" scale="6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view="pageBreakPreview" zoomScale="75" zoomScaleNormal="60" zoomScaleSheetLayoutView="75" workbookViewId="0">
      <selection activeCell="K14" sqref="K14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5.570312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9.140625" style="8" customWidth="1"/>
    <col min="28" max="16384" width="9.140625" style="8"/>
  </cols>
  <sheetData>
    <row r="1" spans="1:27" ht="50.25" customHeight="1">
      <c r="A1" s="371" t="s">
        <v>324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7" ht="18" customHeight="1">
      <c r="A2" s="360" t="s">
        <v>404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27" s="9" customFormat="1" ht="15.95" customHeight="1">
      <c r="A3" s="356" t="s">
        <v>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</row>
    <row r="4" spans="1:27" s="10" customFormat="1" ht="27" customHeight="1">
      <c r="A4" s="357" t="s">
        <v>30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</row>
    <row r="5" spans="1:27" s="11" customFormat="1" ht="27" customHeight="1">
      <c r="A5" s="350" t="s">
        <v>407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</row>
    <row r="6" spans="1:27" s="11" customFormat="1" ht="27" customHeight="1">
      <c r="A6" s="360" t="s">
        <v>102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</row>
    <row r="7" spans="1:27" s="110" customFormat="1" ht="18.75" customHeight="1">
      <c r="A7" s="346" t="s">
        <v>413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</row>
    <row r="8" spans="1:27" ht="3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7" s="17" customFormat="1" ht="15" customHeight="1">
      <c r="A9" s="94" t="s">
        <v>175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71"/>
      <c r="Z9" s="189" t="s">
        <v>269</v>
      </c>
    </row>
    <row r="10" spans="1:27" customFormat="1" ht="20.100000000000001" customHeight="1">
      <c r="A10" s="361" t="s">
        <v>29</v>
      </c>
      <c r="B10" s="366" t="s">
        <v>60</v>
      </c>
      <c r="C10" s="372" t="s">
        <v>13</v>
      </c>
      <c r="D10" s="362" t="s">
        <v>15</v>
      </c>
      <c r="E10" s="362" t="s">
        <v>3</v>
      </c>
      <c r="F10" s="361" t="s">
        <v>14</v>
      </c>
      <c r="G10" s="362" t="s">
        <v>16</v>
      </c>
      <c r="H10" s="362" t="s">
        <v>3</v>
      </c>
      <c r="I10" s="362" t="s">
        <v>4</v>
      </c>
      <c r="J10" s="111"/>
      <c r="K10" s="362" t="s">
        <v>6</v>
      </c>
      <c r="L10" s="374" t="s">
        <v>54</v>
      </c>
      <c r="M10" s="374"/>
      <c r="N10" s="374"/>
      <c r="O10" s="363" t="s">
        <v>19</v>
      </c>
      <c r="P10" s="364"/>
      <c r="Q10" s="364"/>
      <c r="R10" s="364"/>
      <c r="S10" s="364"/>
      <c r="T10" s="364"/>
      <c r="U10" s="365"/>
      <c r="V10" s="366" t="s">
        <v>21</v>
      </c>
      <c r="W10" s="368" t="s">
        <v>22</v>
      </c>
      <c r="X10" s="361"/>
      <c r="Y10" s="366" t="s">
        <v>61</v>
      </c>
      <c r="Z10" s="375" t="s">
        <v>25</v>
      </c>
      <c r="AA10" s="375" t="s">
        <v>26</v>
      </c>
    </row>
    <row r="11" spans="1:27" customFormat="1" ht="20.100000000000001" customHeight="1">
      <c r="A11" s="361"/>
      <c r="B11" s="366"/>
      <c r="C11" s="369"/>
      <c r="D11" s="362"/>
      <c r="E11" s="362"/>
      <c r="F11" s="361"/>
      <c r="G11" s="362"/>
      <c r="H11" s="362"/>
      <c r="I11" s="362"/>
      <c r="J11" s="111"/>
      <c r="K11" s="362"/>
      <c r="L11" s="374" t="s">
        <v>62</v>
      </c>
      <c r="M11" s="374"/>
      <c r="N11" s="374"/>
      <c r="O11" s="363" t="s">
        <v>63</v>
      </c>
      <c r="P11" s="364"/>
      <c r="Q11" s="364"/>
      <c r="R11" s="364"/>
      <c r="S11" s="364"/>
      <c r="T11" s="364"/>
      <c r="U11" s="365"/>
      <c r="V11" s="367"/>
      <c r="W11" s="369"/>
      <c r="X11" s="361"/>
      <c r="Y11" s="366"/>
      <c r="Z11" s="375"/>
      <c r="AA11" s="375"/>
    </row>
    <row r="12" spans="1:27" customFormat="1" ht="69" customHeight="1">
      <c r="A12" s="361"/>
      <c r="B12" s="366"/>
      <c r="C12" s="373"/>
      <c r="D12" s="362"/>
      <c r="E12" s="362"/>
      <c r="F12" s="361"/>
      <c r="G12" s="362"/>
      <c r="H12" s="362"/>
      <c r="I12" s="362"/>
      <c r="J12" s="111"/>
      <c r="K12" s="362"/>
      <c r="L12" s="112" t="s">
        <v>27</v>
      </c>
      <c r="M12" s="113" t="s">
        <v>28</v>
      </c>
      <c r="N12" s="112" t="s">
        <v>29</v>
      </c>
      <c r="O12" s="114" t="s">
        <v>64</v>
      </c>
      <c r="P12" s="114" t="s">
        <v>65</v>
      </c>
      <c r="Q12" s="114" t="s">
        <v>66</v>
      </c>
      <c r="R12" s="114" t="s">
        <v>67</v>
      </c>
      <c r="S12" s="113" t="s">
        <v>27</v>
      </c>
      <c r="T12" s="112" t="s">
        <v>28</v>
      </c>
      <c r="U12" s="112" t="s">
        <v>29</v>
      </c>
      <c r="V12" s="366"/>
      <c r="W12" s="370"/>
      <c r="X12" s="361"/>
      <c r="Y12" s="366"/>
      <c r="Z12" s="375"/>
      <c r="AA12" s="375"/>
    </row>
    <row r="13" spans="1:27" s="122" customFormat="1" ht="42" customHeight="1">
      <c r="A13" s="115">
        <f>RANK(Z13,Z$13:Z$15,0)</f>
        <v>1</v>
      </c>
      <c r="B13" s="116"/>
      <c r="C13" s="72"/>
      <c r="D13" s="109" t="s">
        <v>306</v>
      </c>
      <c r="E13" s="123" t="s">
        <v>97</v>
      </c>
      <c r="F13" s="124" t="s">
        <v>9</v>
      </c>
      <c r="G13" s="125" t="s">
        <v>321</v>
      </c>
      <c r="H13" s="123" t="s">
        <v>98</v>
      </c>
      <c r="I13" s="124" t="s">
        <v>76</v>
      </c>
      <c r="J13" s="124" t="s">
        <v>76</v>
      </c>
      <c r="K13" s="82" t="s">
        <v>80</v>
      </c>
      <c r="L13" s="117">
        <v>191.5</v>
      </c>
      <c r="M13" s="118">
        <f>L13/2.8</f>
        <v>68.392857142857153</v>
      </c>
      <c r="N13" s="88">
        <f>RANK(M13,M$13:M$15,0)</f>
        <v>1</v>
      </c>
      <c r="O13" s="119">
        <v>6.9</v>
      </c>
      <c r="P13" s="119">
        <v>6.7</v>
      </c>
      <c r="Q13" s="119">
        <v>7</v>
      </c>
      <c r="R13" s="119">
        <v>7</v>
      </c>
      <c r="S13" s="117">
        <f t="shared" ref="S13:S15" si="0">O13+P13+Q13+R13</f>
        <v>27.6</v>
      </c>
      <c r="T13" s="118">
        <f t="shared" ref="T13:T15" si="1">S13/0.4</f>
        <v>69</v>
      </c>
      <c r="U13" s="88">
        <f>RANK(T13,T$13:T$15,0)</f>
        <v>1</v>
      </c>
      <c r="V13" s="120"/>
      <c r="W13" s="120"/>
      <c r="X13" s="121"/>
      <c r="Y13" s="121"/>
      <c r="Z13" s="118">
        <f t="shared" ref="Z13:Z15" si="2">(M13+T13)/2-IF($V13=1,0.5,IF($V13=2,1.5,0))</f>
        <v>68.696428571428584</v>
      </c>
      <c r="AA13" s="131" t="s">
        <v>43</v>
      </c>
    </row>
    <row r="14" spans="1:27" s="122" customFormat="1" ht="42" customHeight="1">
      <c r="A14" s="115">
        <f>RANK(Z14,Z$13:Z$15,0)</f>
        <v>2</v>
      </c>
      <c r="B14" s="116"/>
      <c r="C14" s="72"/>
      <c r="D14" s="201" t="s">
        <v>259</v>
      </c>
      <c r="E14" s="123" t="s">
        <v>85</v>
      </c>
      <c r="F14" s="202" t="s">
        <v>9</v>
      </c>
      <c r="G14" s="203" t="s">
        <v>260</v>
      </c>
      <c r="H14" s="204" t="s">
        <v>261</v>
      </c>
      <c r="I14" s="155" t="s">
        <v>76</v>
      </c>
      <c r="J14" s="205" t="s">
        <v>305</v>
      </c>
      <c r="K14" s="206" t="s">
        <v>84</v>
      </c>
      <c r="L14" s="117">
        <v>187.5</v>
      </c>
      <c r="M14" s="118">
        <f t="shared" ref="M14:M15" si="3">L14/2.8</f>
        <v>66.964285714285722</v>
      </c>
      <c r="N14" s="88">
        <f>RANK(M14,M$13:M$15,0)</f>
        <v>2</v>
      </c>
      <c r="O14" s="119">
        <v>6.8</v>
      </c>
      <c r="P14" s="119">
        <v>6.7</v>
      </c>
      <c r="Q14" s="119">
        <v>6.8</v>
      </c>
      <c r="R14" s="119">
        <v>6.9</v>
      </c>
      <c r="S14" s="117">
        <f t="shared" si="0"/>
        <v>27.200000000000003</v>
      </c>
      <c r="T14" s="118">
        <f t="shared" si="1"/>
        <v>68</v>
      </c>
      <c r="U14" s="88">
        <f>RANK(T14,T$13:T$15,0)</f>
        <v>2</v>
      </c>
      <c r="V14" s="120"/>
      <c r="W14" s="120"/>
      <c r="X14" s="121"/>
      <c r="Y14" s="121"/>
      <c r="Z14" s="118">
        <f t="shared" si="2"/>
        <v>67.482142857142861</v>
      </c>
      <c r="AA14" s="131" t="s">
        <v>43</v>
      </c>
    </row>
    <row r="15" spans="1:27" s="122" customFormat="1" ht="42" customHeight="1">
      <c r="A15" s="115">
        <f>RANK(Z15,Z$13:Z$15,0)</f>
        <v>3</v>
      </c>
      <c r="B15" s="116"/>
      <c r="C15" s="72"/>
      <c r="D15" s="157" t="s">
        <v>230</v>
      </c>
      <c r="E15" s="199" t="s">
        <v>82</v>
      </c>
      <c r="F15" s="202" t="s">
        <v>9</v>
      </c>
      <c r="G15" s="203" t="s">
        <v>260</v>
      </c>
      <c r="H15" s="204" t="s">
        <v>261</v>
      </c>
      <c r="I15" s="155" t="s">
        <v>76</v>
      </c>
      <c r="J15" s="124" t="s">
        <v>76</v>
      </c>
      <c r="K15" s="82" t="s">
        <v>77</v>
      </c>
      <c r="L15" s="117">
        <v>176.5</v>
      </c>
      <c r="M15" s="118">
        <f t="shared" si="3"/>
        <v>63.035714285714292</v>
      </c>
      <c r="N15" s="88">
        <f>RANK(M15,M$13:M$15,0)</f>
        <v>3</v>
      </c>
      <c r="O15" s="119">
        <v>6.6</v>
      </c>
      <c r="P15" s="119">
        <v>6.5</v>
      </c>
      <c r="Q15" s="119">
        <v>6.6</v>
      </c>
      <c r="R15" s="119">
        <v>6.6</v>
      </c>
      <c r="S15" s="117">
        <f t="shared" si="0"/>
        <v>26.299999999999997</v>
      </c>
      <c r="T15" s="118">
        <f t="shared" si="1"/>
        <v>65.749999999999986</v>
      </c>
      <c r="U15" s="88">
        <f>RANK(T15,T$13:T$15,0)</f>
        <v>3</v>
      </c>
      <c r="V15" s="120"/>
      <c r="W15" s="120"/>
      <c r="X15" s="121"/>
      <c r="Y15" s="121"/>
      <c r="Z15" s="118">
        <f t="shared" si="2"/>
        <v>64.392857142857139</v>
      </c>
      <c r="AA15" s="131" t="s">
        <v>43</v>
      </c>
    </row>
    <row r="16" spans="1:27" s="25" customFormat="1" ht="49.5" customHeight="1">
      <c r="A16" s="26"/>
      <c r="B16" s="27"/>
      <c r="C16" s="28"/>
      <c r="D16" s="42"/>
      <c r="E16" s="3"/>
      <c r="F16" s="4"/>
      <c r="G16" s="5"/>
      <c r="H16" s="43"/>
      <c r="I16" s="44"/>
      <c r="J16" s="4"/>
      <c r="K16" s="6"/>
      <c r="L16" s="29"/>
      <c r="M16" s="30"/>
      <c r="N16" s="31"/>
      <c r="O16" s="29"/>
      <c r="P16" s="30"/>
      <c r="Q16" s="31"/>
      <c r="R16" s="29"/>
      <c r="S16" s="30"/>
      <c r="T16" s="31"/>
      <c r="U16" s="31"/>
      <c r="V16" s="31"/>
      <c r="W16" s="29"/>
      <c r="X16" s="32"/>
      <c r="Y16" s="30"/>
      <c r="Z16" s="33"/>
    </row>
    <row r="17" spans="1:26" ht="27" customHeight="1">
      <c r="A17" s="34"/>
      <c r="B17" s="34"/>
      <c r="C17" s="34"/>
      <c r="D17" s="34" t="s">
        <v>17</v>
      </c>
      <c r="E17" s="34"/>
      <c r="F17" s="34"/>
      <c r="G17" s="34"/>
      <c r="H17" s="34"/>
      <c r="J17" s="34"/>
      <c r="K17" s="138" t="s">
        <v>247</v>
      </c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/>
      <c r="E18" s="34"/>
      <c r="F18" s="34"/>
      <c r="G18" s="34"/>
      <c r="H18" s="34"/>
      <c r="J18" s="34"/>
      <c r="K18" s="138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 t="s">
        <v>10</v>
      </c>
      <c r="E19" s="34"/>
      <c r="F19" s="34"/>
      <c r="G19" s="34"/>
      <c r="H19" s="34"/>
      <c r="J19" s="34"/>
      <c r="K19" s="138" t="s">
        <v>136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/>
      <c r="E20" s="34"/>
      <c r="F20" s="34"/>
      <c r="G20" s="34"/>
      <c r="H20" s="34"/>
      <c r="J20" s="34"/>
      <c r="K20" s="1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 t="s">
        <v>45</v>
      </c>
      <c r="E21" s="34"/>
      <c r="F21" s="34"/>
      <c r="G21" s="34"/>
      <c r="H21" s="34"/>
      <c r="J21" s="34"/>
      <c r="K21" s="138" t="s">
        <v>248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</sheetData>
  <sortState ref="A12:AA18">
    <sortCondition ref="A12:A18"/>
  </sortState>
  <mergeCells count="27">
    <mergeCell ref="A1:AA1"/>
    <mergeCell ref="A10:A12"/>
    <mergeCell ref="B10:B12"/>
    <mergeCell ref="C10:C12"/>
    <mergeCell ref="D10:D12"/>
    <mergeCell ref="E10:E12"/>
    <mergeCell ref="L10:N10"/>
    <mergeCell ref="Z10:Z12"/>
    <mergeCell ref="AA10:AA12"/>
    <mergeCell ref="L11:N11"/>
    <mergeCell ref="O11:U11"/>
    <mergeCell ref="A2:AA2"/>
    <mergeCell ref="A4:AA4"/>
    <mergeCell ref="A3:AA3"/>
    <mergeCell ref="A7:AA7"/>
    <mergeCell ref="A5:AA5"/>
    <mergeCell ref="A6:AA6"/>
    <mergeCell ref="F10:F12"/>
    <mergeCell ref="G10:G12"/>
    <mergeCell ref="H10:H12"/>
    <mergeCell ref="I10:I12"/>
    <mergeCell ref="K10:K12"/>
    <mergeCell ref="O10:U10"/>
    <mergeCell ref="V10:V12"/>
    <mergeCell ref="W10:W12"/>
    <mergeCell ref="X10:X12"/>
    <mergeCell ref="Y10:Y12"/>
  </mergeCells>
  <conditionalFormatting sqref="G13:H13">
    <cfRule type="duplicateValues" dxfId="8" priority="1" stopIfTrue="1"/>
  </conditionalFormatting>
  <pageMargins left="0.19685039370078741" right="0.15748031496062992" top="0.71" bottom="0.15748031496062992" header="0.23622047244094491" footer="0.15748031496062992"/>
  <pageSetup paperSize="9" scale="6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"/>
  <sheetViews>
    <sheetView view="pageBreakPreview" zoomScale="75" zoomScaleNormal="100" zoomScaleSheetLayoutView="75" workbookViewId="0">
      <selection activeCell="M17" sqref="M17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9.8554687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4.57031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42.75" customHeight="1">
      <c r="A1" s="352" t="s">
        <v>324</v>
      </c>
      <c r="B1" s="353"/>
      <c r="C1" s="353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</row>
    <row r="2" spans="1:26" ht="23.25" customHeight="1">
      <c r="A2" s="355" t="s">
        <v>403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 s="9" customFormat="1" ht="15.95" customHeight="1">
      <c r="A3" s="356" t="s">
        <v>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</row>
    <row r="4" spans="1:26" s="10" customFormat="1" ht="15.95" customHeight="1">
      <c r="A4" s="357" t="s">
        <v>30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</row>
    <row r="5" spans="1:26" s="11" customFormat="1" ht="21" customHeight="1">
      <c r="A5" s="351" t="s">
        <v>408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s="11" customFormat="1" ht="6" customHeight="1">
      <c r="A6" s="350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</row>
    <row r="7" spans="1:26" s="98" customFormat="1" ht="18.75" customHeight="1">
      <c r="A7" s="346" t="s">
        <v>412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6" ht="3.75" customHeight="1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</row>
    <row r="9" spans="1:26" s="17" customFormat="1" ht="15" customHeight="1">
      <c r="A9" s="94" t="s">
        <v>175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9" t="s">
        <v>269</v>
      </c>
      <c r="Z9" s="19"/>
    </row>
    <row r="10" spans="1:26" s="20" customFormat="1" ht="20.100000000000001" customHeight="1">
      <c r="A10" s="347" t="s">
        <v>29</v>
      </c>
      <c r="B10" s="348" t="s">
        <v>2</v>
      </c>
      <c r="C10" s="344" t="s">
        <v>13</v>
      </c>
      <c r="D10" s="340" t="s">
        <v>15</v>
      </c>
      <c r="E10" s="340" t="s">
        <v>3</v>
      </c>
      <c r="F10" s="347" t="s">
        <v>14</v>
      </c>
      <c r="G10" s="340" t="s">
        <v>16</v>
      </c>
      <c r="H10" s="340" t="s">
        <v>3</v>
      </c>
      <c r="I10" s="340" t="s">
        <v>4</v>
      </c>
      <c r="J10" s="190"/>
      <c r="K10" s="340" t="s">
        <v>6</v>
      </c>
      <c r="L10" s="341" t="s">
        <v>19</v>
      </c>
      <c r="M10" s="341"/>
      <c r="N10" s="341"/>
      <c r="O10" s="341" t="s">
        <v>20</v>
      </c>
      <c r="P10" s="341"/>
      <c r="Q10" s="341"/>
      <c r="R10" s="341" t="s">
        <v>44</v>
      </c>
      <c r="S10" s="341"/>
      <c r="T10" s="341"/>
      <c r="U10" s="342" t="s">
        <v>21</v>
      </c>
      <c r="V10" s="344" t="s">
        <v>22</v>
      </c>
      <c r="W10" s="347" t="s">
        <v>23</v>
      </c>
      <c r="X10" s="348" t="s">
        <v>49</v>
      </c>
      <c r="Y10" s="349" t="s">
        <v>25</v>
      </c>
      <c r="Z10" s="349" t="s">
        <v>26</v>
      </c>
    </row>
    <row r="11" spans="1:26" s="20" customFormat="1" ht="39.950000000000003" customHeight="1">
      <c r="A11" s="347"/>
      <c r="B11" s="348"/>
      <c r="C11" s="345"/>
      <c r="D11" s="340"/>
      <c r="E11" s="340"/>
      <c r="F11" s="347"/>
      <c r="G11" s="340"/>
      <c r="H11" s="340"/>
      <c r="I11" s="340"/>
      <c r="J11" s="190"/>
      <c r="K11" s="340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343"/>
      <c r="V11" s="345"/>
      <c r="W11" s="347"/>
      <c r="X11" s="348"/>
      <c r="Y11" s="349"/>
      <c r="Z11" s="349"/>
    </row>
    <row r="12" spans="1:26" s="92" customFormat="1" ht="46.5" customHeight="1">
      <c r="A12" s="85">
        <f>RANK(Y12,Y$12:Y$16,0)</f>
        <v>1</v>
      </c>
      <c r="B12" s="24"/>
      <c r="C12" s="72"/>
      <c r="D12" s="186" t="s">
        <v>181</v>
      </c>
      <c r="E12" s="79" t="s">
        <v>182</v>
      </c>
      <c r="F12" s="187">
        <v>3</v>
      </c>
      <c r="G12" s="97" t="s">
        <v>179</v>
      </c>
      <c r="H12" s="146" t="s">
        <v>75</v>
      </c>
      <c r="I12" s="147" t="s">
        <v>76</v>
      </c>
      <c r="J12" s="147" t="s">
        <v>40</v>
      </c>
      <c r="K12" s="82" t="s">
        <v>84</v>
      </c>
      <c r="L12" s="86">
        <v>201.5</v>
      </c>
      <c r="M12" s="87">
        <f>L12/3-IF($U12=1,0.5,IF($U12=2,1.5,0))</f>
        <v>67.166666666666671</v>
      </c>
      <c r="N12" s="88">
        <f>RANK(M12,M$12:M$16,0)</f>
        <v>1</v>
      </c>
      <c r="O12" s="86">
        <v>202</v>
      </c>
      <c r="P12" s="87">
        <f>O12/3-IF($U12=1,0.5,IF($U12=2,1.5,0))</f>
        <v>67.333333333333329</v>
      </c>
      <c r="Q12" s="88">
        <f>RANK(P12,P$12:P$16,0)</f>
        <v>1</v>
      </c>
      <c r="R12" s="86">
        <v>198.5</v>
      </c>
      <c r="S12" s="87">
        <f>R12/3-IF($U12=1,0.5,IF($U12=2,1.5,0))</f>
        <v>66.166666666666671</v>
      </c>
      <c r="T12" s="88">
        <f>RANK(S12,S$12:S$16,0)</f>
        <v>2</v>
      </c>
      <c r="U12" s="89"/>
      <c r="V12" s="89"/>
      <c r="W12" s="86">
        <f>L12+O12+R12</f>
        <v>602</v>
      </c>
      <c r="X12" s="90"/>
      <c r="Y12" s="87">
        <f>ROUND(SUM(M12,P12,S12)/3,3)</f>
        <v>66.888999999999996</v>
      </c>
      <c r="Z12" s="91" t="s">
        <v>43</v>
      </c>
    </row>
    <row r="13" spans="1:26" s="92" customFormat="1" ht="46.5" customHeight="1">
      <c r="A13" s="85">
        <f>RANK(Y13,Y$12:Y$16,0)</f>
        <v>2</v>
      </c>
      <c r="B13" s="24"/>
      <c r="C13" s="72"/>
      <c r="D13" s="109" t="s">
        <v>232</v>
      </c>
      <c r="E13" s="123" t="s">
        <v>51</v>
      </c>
      <c r="F13" s="124" t="s">
        <v>8</v>
      </c>
      <c r="G13" s="125" t="s">
        <v>233</v>
      </c>
      <c r="H13" s="123" t="s">
        <v>93</v>
      </c>
      <c r="I13" s="124" t="s">
        <v>419</v>
      </c>
      <c r="J13" s="124" t="s">
        <v>40</v>
      </c>
      <c r="K13" s="95" t="s">
        <v>59</v>
      </c>
      <c r="L13" s="86">
        <v>196</v>
      </c>
      <c r="M13" s="87">
        <f>L13/3-IF($U13=1,0.5,IF($U13=2,1.5,0))</f>
        <v>65.333333333333329</v>
      </c>
      <c r="N13" s="88">
        <f>RANK(M13,M$12:M$16,0)</f>
        <v>3</v>
      </c>
      <c r="O13" s="86">
        <v>198.5</v>
      </c>
      <c r="P13" s="87">
        <f>O13/3-IF($U13=1,0.5,IF($U13=2,1.5,0))</f>
        <v>66.166666666666671</v>
      </c>
      <c r="Q13" s="88">
        <f>RANK(P13,P$12:P$16,0)</f>
        <v>3</v>
      </c>
      <c r="R13" s="86">
        <v>201.5</v>
      </c>
      <c r="S13" s="87">
        <f>R13/3-IF($U13=1,0.5,IF($U13=2,1.5,0))</f>
        <v>67.166666666666671</v>
      </c>
      <c r="T13" s="88">
        <f>RANK(S13,S$12:S$16,0)</f>
        <v>1</v>
      </c>
      <c r="U13" s="89"/>
      <c r="V13" s="89"/>
      <c r="W13" s="86">
        <f>L13+O13+R13</f>
        <v>596</v>
      </c>
      <c r="X13" s="90"/>
      <c r="Y13" s="87">
        <f>ROUND(SUM(M13,P13,S13)/3,3)</f>
        <v>66.221999999999994</v>
      </c>
      <c r="Z13" s="91" t="s">
        <v>43</v>
      </c>
    </row>
    <row r="14" spans="1:26" s="92" customFormat="1" ht="46.5" customHeight="1">
      <c r="A14" s="85">
        <f>RANK(Y14,Y$12:Y$16,0)</f>
        <v>3</v>
      </c>
      <c r="B14" s="24"/>
      <c r="C14" s="72"/>
      <c r="D14" s="154" t="s">
        <v>210</v>
      </c>
      <c r="E14" s="146" t="s">
        <v>211</v>
      </c>
      <c r="F14" s="147" t="s">
        <v>8</v>
      </c>
      <c r="G14" s="145" t="s">
        <v>212</v>
      </c>
      <c r="H14" s="146" t="s">
        <v>213</v>
      </c>
      <c r="I14" s="147" t="s">
        <v>214</v>
      </c>
      <c r="J14" s="147" t="s">
        <v>40</v>
      </c>
      <c r="K14" s="149" t="s">
        <v>215</v>
      </c>
      <c r="L14" s="86">
        <v>198</v>
      </c>
      <c r="M14" s="87">
        <f>L14/3-IF($U14=1,0.5,IF($U14=2,1.5,0))</f>
        <v>65.5</v>
      </c>
      <c r="N14" s="88">
        <f>RANK(M14,M$12:M$16,0)</f>
        <v>2</v>
      </c>
      <c r="O14" s="86">
        <v>194.5</v>
      </c>
      <c r="P14" s="87">
        <f>O14/3-IF($U14=1,0.5,IF($U14=2,1.5,0))</f>
        <v>64.333333333333329</v>
      </c>
      <c r="Q14" s="88">
        <f>RANK(P14,P$12:P$16,0)</f>
        <v>4</v>
      </c>
      <c r="R14" s="86">
        <v>195</v>
      </c>
      <c r="S14" s="87">
        <f>R14/3-IF($U14=1,0.5,IF($U14=2,1.5,0))</f>
        <v>64.5</v>
      </c>
      <c r="T14" s="88">
        <f>RANK(S14,S$12:S$16,0)</f>
        <v>3</v>
      </c>
      <c r="U14" s="89">
        <v>1</v>
      </c>
      <c r="V14" s="89"/>
      <c r="W14" s="86">
        <f>L14+O14+R14</f>
        <v>587.5</v>
      </c>
      <c r="X14" s="90"/>
      <c r="Y14" s="87">
        <f>ROUND(SUM(M14,P14,S14)/3,3)</f>
        <v>64.778000000000006</v>
      </c>
      <c r="Z14" s="91" t="s">
        <v>43</v>
      </c>
    </row>
    <row r="15" spans="1:26" s="92" customFormat="1" ht="46.5" customHeight="1">
      <c r="A15" s="85">
        <f>RANK(Y15,Y$12:Y$16,0)</f>
        <v>4</v>
      </c>
      <c r="B15" s="24"/>
      <c r="C15" s="72"/>
      <c r="D15" s="109" t="s">
        <v>178</v>
      </c>
      <c r="E15" s="123" t="s">
        <v>74</v>
      </c>
      <c r="F15" s="124" t="s">
        <v>8</v>
      </c>
      <c r="G15" s="97" t="s">
        <v>179</v>
      </c>
      <c r="H15" s="123" t="s">
        <v>75</v>
      </c>
      <c r="I15" s="124" t="s">
        <v>76</v>
      </c>
      <c r="J15" s="124" t="s">
        <v>76</v>
      </c>
      <c r="K15" s="82" t="s">
        <v>77</v>
      </c>
      <c r="L15" s="86">
        <v>190.5</v>
      </c>
      <c r="M15" s="87">
        <f>L15/3-IF($U15=1,0.5,IF($U15=2,1.5,0))</f>
        <v>63.5</v>
      </c>
      <c r="N15" s="88">
        <f>RANK(M15,M$12:M$16,0)</f>
        <v>4</v>
      </c>
      <c r="O15" s="86">
        <v>201</v>
      </c>
      <c r="P15" s="87">
        <f>O15/3-IF($U15=1,0.5,IF($U15=2,1.5,0))</f>
        <v>67</v>
      </c>
      <c r="Q15" s="88">
        <f>RANK(P15,P$12:P$16,0)</f>
        <v>2</v>
      </c>
      <c r="R15" s="86">
        <v>191</v>
      </c>
      <c r="S15" s="87">
        <f>R15/3-IF($U15=1,0.5,IF($U15=2,1.5,0))</f>
        <v>63.666666666666664</v>
      </c>
      <c r="T15" s="88">
        <f>RANK(S15,S$12:S$16,0)</f>
        <v>4</v>
      </c>
      <c r="U15" s="89"/>
      <c r="V15" s="89"/>
      <c r="W15" s="86">
        <f>L15+O15+R15</f>
        <v>582.5</v>
      </c>
      <c r="X15" s="90"/>
      <c r="Y15" s="87">
        <f>ROUND(SUM(M15,P15,S15)/3,3)</f>
        <v>64.721999999999994</v>
      </c>
      <c r="Z15" s="91" t="s">
        <v>43</v>
      </c>
    </row>
    <row r="16" spans="1:26" s="130" customFormat="1" ht="46.5" customHeight="1">
      <c r="A16" s="85">
        <f>RANK(Y16,Y$12:Y$16,0)</f>
        <v>5</v>
      </c>
      <c r="B16" s="24"/>
      <c r="C16" s="72"/>
      <c r="D16" s="109" t="s">
        <v>284</v>
      </c>
      <c r="E16" s="123"/>
      <c r="F16" s="124" t="s">
        <v>8</v>
      </c>
      <c r="G16" s="77" t="s">
        <v>285</v>
      </c>
      <c r="H16" s="184" t="s">
        <v>286</v>
      </c>
      <c r="I16" s="185" t="s">
        <v>287</v>
      </c>
      <c r="J16" s="185" t="s">
        <v>40</v>
      </c>
      <c r="K16" s="82" t="s">
        <v>288</v>
      </c>
      <c r="L16" s="86">
        <v>191.5</v>
      </c>
      <c r="M16" s="87">
        <f>L16/3-IF($U16=1,0.5,IF($U16=2,1.5,0))</f>
        <v>63.333333333333336</v>
      </c>
      <c r="N16" s="88">
        <f>RANK(M16,M$12:M$16,0)</f>
        <v>5</v>
      </c>
      <c r="O16" s="86">
        <v>190</v>
      </c>
      <c r="P16" s="87">
        <f>O16/3-IF($U16=1,0.5,IF($U16=2,1.5,0))</f>
        <v>62.833333333333336</v>
      </c>
      <c r="Q16" s="88">
        <f>RANK(P16,P$12:P$16,0)</f>
        <v>5</v>
      </c>
      <c r="R16" s="86">
        <v>181</v>
      </c>
      <c r="S16" s="87">
        <f>R16/3-IF($U16=1,0.5,IF($U16=2,1.5,0))</f>
        <v>59.833333333333336</v>
      </c>
      <c r="T16" s="88">
        <f>RANK(S16,S$12:S$16,0)</f>
        <v>5</v>
      </c>
      <c r="U16" s="89">
        <v>1</v>
      </c>
      <c r="V16" s="89"/>
      <c r="W16" s="86">
        <f>L16+O16+R16</f>
        <v>562.5</v>
      </c>
      <c r="X16" s="90"/>
      <c r="Y16" s="87">
        <f>ROUND(SUM(M16,P16,S16)/3,3)</f>
        <v>62</v>
      </c>
      <c r="Z16" s="91" t="s">
        <v>43</v>
      </c>
    </row>
    <row r="17" spans="1:26" s="25" customFormat="1" ht="49.5" customHeight="1">
      <c r="A17" s="26"/>
      <c r="B17" s="27"/>
      <c r="C17" s="28"/>
      <c r="D17" s="42"/>
      <c r="E17" s="3"/>
      <c r="F17" s="4"/>
      <c r="G17" s="5"/>
      <c r="H17" s="43"/>
      <c r="I17" s="44"/>
      <c r="J17" s="4"/>
      <c r="K17" s="6"/>
      <c r="L17" s="29"/>
      <c r="M17" s="30"/>
      <c r="N17" s="31"/>
      <c r="O17" s="29"/>
      <c r="P17" s="30"/>
      <c r="Q17" s="31"/>
      <c r="R17" s="29"/>
      <c r="S17" s="30"/>
      <c r="T17" s="31"/>
      <c r="U17" s="31"/>
      <c r="V17" s="31"/>
      <c r="W17" s="29"/>
      <c r="X17" s="32"/>
      <c r="Y17" s="30"/>
      <c r="Z17" s="33"/>
    </row>
    <row r="18" spans="1:26" ht="27" customHeight="1">
      <c r="A18" s="34"/>
      <c r="B18" s="34"/>
      <c r="C18" s="34"/>
      <c r="D18" s="34" t="s">
        <v>17</v>
      </c>
      <c r="E18" s="34"/>
      <c r="F18" s="34"/>
      <c r="G18" s="34"/>
      <c r="H18" s="34"/>
      <c r="J18" s="34"/>
      <c r="K18" s="138" t="s">
        <v>247</v>
      </c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/>
      <c r="E19" s="34"/>
      <c r="F19" s="34"/>
      <c r="G19" s="34"/>
      <c r="H19" s="34"/>
      <c r="J19" s="34"/>
      <c r="K19" s="138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 t="s">
        <v>10</v>
      </c>
      <c r="E20" s="34"/>
      <c r="F20" s="34"/>
      <c r="G20" s="34"/>
      <c r="H20" s="34"/>
      <c r="J20" s="34"/>
      <c r="K20" s="138" t="s">
        <v>136</v>
      </c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/>
      <c r="E21" s="34"/>
      <c r="F21" s="34"/>
      <c r="G21" s="34"/>
      <c r="H21" s="34"/>
      <c r="J21" s="34"/>
      <c r="K21" s="1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27" customHeight="1">
      <c r="A22" s="34"/>
      <c r="B22" s="34"/>
      <c r="C22" s="34"/>
      <c r="D22" s="34" t="s">
        <v>45</v>
      </c>
      <c r="E22" s="34"/>
      <c r="F22" s="34"/>
      <c r="G22" s="34"/>
      <c r="H22" s="34"/>
      <c r="J22" s="34"/>
      <c r="K22" s="138" t="s">
        <v>248</v>
      </c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s="45" customFormat="1" ht="11.25" hidden="1" customHeight="1">
      <c r="K23" s="7"/>
      <c r="L23" s="48"/>
      <c r="M23" s="47"/>
      <c r="O23" s="48"/>
      <c r="P23" s="47"/>
      <c r="R23" s="48"/>
      <c r="S23" s="47"/>
      <c r="Y23" s="47"/>
    </row>
  </sheetData>
  <sortState ref="A12:Z16">
    <sortCondition ref="A12:A16"/>
  </sortState>
  <mergeCells count="26"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A1:Z1"/>
    <mergeCell ref="A2:Z2"/>
    <mergeCell ref="A3:Z3"/>
    <mergeCell ref="A4:Z4"/>
    <mergeCell ref="A5:Z5"/>
  </mergeCells>
  <conditionalFormatting sqref="G15:H15">
    <cfRule type="duplicateValues" dxfId="7" priority="1" stopIfTrue="1"/>
  </conditionalFormatting>
  <pageMargins left="0.46" right="0.41" top="0.47" bottom="0.15748031496062992" header="0.48" footer="0.15748031496062992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view="pageBreakPreview" zoomScale="75" zoomScaleNormal="60" zoomScaleSheetLayoutView="75" workbookViewId="0">
      <selection activeCell="H15" sqref="H15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140625" style="8" customWidth="1"/>
    <col min="6" max="6" width="5.7109375" style="8" customWidth="1"/>
    <col min="7" max="7" width="35" style="8" customWidth="1"/>
    <col min="8" max="8" width="11.140625" style="8" customWidth="1"/>
    <col min="9" max="9" width="17.85546875" style="8" customWidth="1"/>
    <col min="10" max="10" width="12.7109375" style="8" hidden="1" customWidth="1"/>
    <col min="11" max="11" width="25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9.7109375" style="8" hidden="1" customWidth="1"/>
    <col min="25" max="25" width="9.7109375" style="41" customWidth="1"/>
    <col min="26" max="26" width="7" style="8" customWidth="1"/>
    <col min="27" max="16384" width="9.140625" style="8"/>
  </cols>
  <sheetData>
    <row r="1" spans="1:26" ht="41.25" customHeight="1">
      <c r="A1" s="352" t="s">
        <v>324</v>
      </c>
      <c r="B1" s="376"/>
      <c r="C1" s="37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</row>
    <row r="2" spans="1:26" ht="18" customHeight="1">
      <c r="A2" s="355" t="s">
        <v>403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 s="9" customFormat="1" ht="15.95" customHeight="1">
      <c r="A3" s="356" t="s">
        <v>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</row>
    <row r="4" spans="1:26" s="10" customFormat="1" ht="15.95" customHeight="1">
      <c r="A4" s="357" t="s">
        <v>30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</row>
    <row r="5" spans="1:26" s="11" customFormat="1" ht="21" customHeight="1">
      <c r="A5" s="351" t="s">
        <v>250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</row>
    <row r="6" spans="1:26" s="11" customFormat="1" ht="28.5" hidden="1" customHeight="1">
      <c r="A6" s="351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</row>
    <row r="7" spans="1:26" s="98" customFormat="1" ht="18.75" customHeight="1">
      <c r="A7" s="346" t="s">
        <v>412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6" ht="3.75" customHeight="1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</row>
    <row r="9" spans="1:26" s="17" customFormat="1" ht="15" customHeight="1">
      <c r="A9" s="94" t="s">
        <v>175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9" t="s">
        <v>269</v>
      </c>
      <c r="Z9" s="19"/>
    </row>
    <row r="10" spans="1:26" s="20" customFormat="1" ht="20.100000000000001" customHeight="1">
      <c r="A10" s="347" t="s">
        <v>29</v>
      </c>
      <c r="B10" s="348" t="s">
        <v>2</v>
      </c>
      <c r="C10" s="344" t="s">
        <v>13</v>
      </c>
      <c r="D10" s="340" t="s">
        <v>15</v>
      </c>
      <c r="E10" s="340" t="s">
        <v>3</v>
      </c>
      <c r="F10" s="347" t="s">
        <v>14</v>
      </c>
      <c r="G10" s="340" t="s">
        <v>16</v>
      </c>
      <c r="H10" s="340" t="s">
        <v>3</v>
      </c>
      <c r="I10" s="340" t="s">
        <v>4</v>
      </c>
      <c r="J10" s="234"/>
      <c r="K10" s="340" t="s">
        <v>6</v>
      </c>
      <c r="L10" s="341" t="s">
        <v>19</v>
      </c>
      <c r="M10" s="341"/>
      <c r="N10" s="341"/>
      <c r="O10" s="341" t="s">
        <v>20</v>
      </c>
      <c r="P10" s="341"/>
      <c r="Q10" s="341"/>
      <c r="R10" s="341" t="s">
        <v>44</v>
      </c>
      <c r="S10" s="341"/>
      <c r="T10" s="341"/>
      <c r="U10" s="342" t="s">
        <v>21</v>
      </c>
      <c r="V10" s="344" t="s">
        <v>22</v>
      </c>
      <c r="W10" s="347" t="s">
        <v>23</v>
      </c>
      <c r="X10" s="348" t="s">
        <v>49</v>
      </c>
      <c r="Y10" s="349" t="s">
        <v>25</v>
      </c>
      <c r="Z10" s="349" t="s">
        <v>26</v>
      </c>
    </row>
    <row r="11" spans="1:26" s="20" customFormat="1" ht="39.75" customHeight="1">
      <c r="A11" s="347"/>
      <c r="B11" s="348"/>
      <c r="C11" s="345"/>
      <c r="D11" s="340"/>
      <c r="E11" s="340"/>
      <c r="F11" s="347"/>
      <c r="G11" s="340"/>
      <c r="H11" s="340"/>
      <c r="I11" s="340"/>
      <c r="J11" s="234"/>
      <c r="K11" s="340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343"/>
      <c r="V11" s="345"/>
      <c r="W11" s="347"/>
      <c r="X11" s="348"/>
      <c r="Y11" s="349"/>
      <c r="Z11" s="349"/>
    </row>
    <row r="12" spans="1:26" s="92" customFormat="1" ht="46.5" customHeight="1">
      <c r="A12" s="85">
        <f>RANK(Y12,Y$12:Y$14,0)</f>
        <v>1</v>
      </c>
      <c r="B12" s="24"/>
      <c r="C12" s="72"/>
      <c r="D12" s="109" t="s">
        <v>232</v>
      </c>
      <c r="E12" s="123" t="s">
        <v>51</v>
      </c>
      <c r="F12" s="124" t="s">
        <v>8</v>
      </c>
      <c r="G12" s="125" t="s">
        <v>233</v>
      </c>
      <c r="H12" s="123" t="s">
        <v>93</v>
      </c>
      <c r="I12" s="124" t="s">
        <v>419</v>
      </c>
      <c r="J12" s="124" t="s">
        <v>40</v>
      </c>
      <c r="K12" s="95" t="s">
        <v>59</v>
      </c>
      <c r="L12" s="86">
        <v>149</v>
      </c>
      <c r="M12" s="87">
        <f t="shared" ref="M12:M14" si="0">L12/2.2-IF($U12=1,0.5,IF($U12=2,1.5,0))</f>
        <v>67.72727272727272</v>
      </c>
      <c r="N12" s="88">
        <f>RANK(M12,M$12:M$14,0)</f>
        <v>1</v>
      </c>
      <c r="O12" s="86">
        <v>150.5</v>
      </c>
      <c r="P12" s="87">
        <f t="shared" ref="P12:P14" si="1">O12/2.2-IF($U12=1,0.5,IF($U12=2,1.5,0))</f>
        <v>68.409090909090907</v>
      </c>
      <c r="Q12" s="88">
        <f>RANK(P12,P$12:P$14,0)</f>
        <v>1</v>
      </c>
      <c r="R12" s="86">
        <v>148</v>
      </c>
      <c r="S12" s="87">
        <f t="shared" ref="S12:S14" si="2">R12/2.2-IF($U12=1,0.5,IF($U12=2,1.5,0))</f>
        <v>67.272727272727266</v>
      </c>
      <c r="T12" s="88">
        <f>RANK(S12,S$12:S$14,0)</f>
        <v>1</v>
      </c>
      <c r="U12" s="89"/>
      <c r="V12" s="89"/>
      <c r="W12" s="86">
        <f t="shared" ref="W12:W14" si="3">L12+O12+R12</f>
        <v>447.5</v>
      </c>
      <c r="X12" s="90"/>
      <c r="Y12" s="87">
        <f t="shared" ref="Y12:Y14" si="4">ROUND(SUM(M12,P12,S12)/3,3)</f>
        <v>67.802999999999997</v>
      </c>
      <c r="Z12" s="91" t="s">
        <v>43</v>
      </c>
    </row>
    <row r="13" spans="1:26" s="92" customFormat="1" ht="46.5" customHeight="1">
      <c r="A13" s="85">
        <f>RANK(Y13,Y$12:Y$14,0)</f>
        <v>2</v>
      </c>
      <c r="B13" s="24"/>
      <c r="C13" s="72"/>
      <c r="D13" s="154" t="s">
        <v>295</v>
      </c>
      <c r="E13" s="146" t="s">
        <v>414</v>
      </c>
      <c r="F13" s="81" t="s">
        <v>8</v>
      </c>
      <c r="G13" s="145" t="s">
        <v>415</v>
      </c>
      <c r="H13" s="146" t="s">
        <v>416</v>
      </c>
      <c r="I13" s="147" t="s">
        <v>417</v>
      </c>
      <c r="J13" s="147" t="s">
        <v>109</v>
      </c>
      <c r="K13" s="82" t="s">
        <v>175</v>
      </c>
      <c r="L13" s="86">
        <v>148.5</v>
      </c>
      <c r="M13" s="87">
        <f t="shared" si="0"/>
        <v>67.5</v>
      </c>
      <c r="N13" s="88">
        <f>RANK(M13,M$12:M$14,0)</f>
        <v>2</v>
      </c>
      <c r="O13" s="86">
        <v>146</v>
      </c>
      <c r="P13" s="87">
        <f t="shared" si="1"/>
        <v>66.36363636363636</v>
      </c>
      <c r="Q13" s="88">
        <f>RANK(P13,P$12:P$14,0)</f>
        <v>2</v>
      </c>
      <c r="R13" s="86">
        <v>143.5</v>
      </c>
      <c r="S13" s="87">
        <f t="shared" si="2"/>
        <v>65.22727272727272</v>
      </c>
      <c r="T13" s="88">
        <f>RANK(S13,S$12:S$14,0)</f>
        <v>2</v>
      </c>
      <c r="U13" s="89"/>
      <c r="V13" s="89"/>
      <c r="W13" s="86">
        <f t="shared" si="3"/>
        <v>438</v>
      </c>
      <c r="X13" s="135"/>
      <c r="Y13" s="87">
        <f t="shared" si="4"/>
        <v>66.364000000000004</v>
      </c>
      <c r="Z13" s="91" t="s">
        <v>43</v>
      </c>
    </row>
    <row r="14" spans="1:26" s="92" customFormat="1" ht="46.5" customHeight="1">
      <c r="A14" s="85">
        <f>RANK(Y14,Y$12:Y$14,0)</f>
        <v>3</v>
      </c>
      <c r="B14" s="24"/>
      <c r="C14" s="72"/>
      <c r="D14" s="109" t="s">
        <v>271</v>
      </c>
      <c r="E14" s="123" t="s">
        <v>135</v>
      </c>
      <c r="F14" s="147" t="s">
        <v>8</v>
      </c>
      <c r="G14" s="125" t="s">
        <v>270</v>
      </c>
      <c r="H14" s="123" t="s">
        <v>193</v>
      </c>
      <c r="I14" s="124" t="s">
        <v>194</v>
      </c>
      <c r="J14" s="124" t="s">
        <v>192</v>
      </c>
      <c r="K14" s="82" t="s">
        <v>175</v>
      </c>
      <c r="L14" s="86">
        <v>139</v>
      </c>
      <c r="M14" s="87">
        <f t="shared" si="0"/>
        <v>63.18181818181818</v>
      </c>
      <c r="N14" s="88">
        <f>RANK(M14,M$12:M$14,0)</f>
        <v>3</v>
      </c>
      <c r="O14" s="86">
        <v>141.5</v>
      </c>
      <c r="P14" s="87">
        <f t="shared" si="1"/>
        <v>64.318181818181813</v>
      </c>
      <c r="Q14" s="88">
        <f>RANK(P14,P$12:P$14,0)</f>
        <v>3</v>
      </c>
      <c r="R14" s="86">
        <v>138</v>
      </c>
      <c r="S14" s="87">
        <f t="shared" si="2"/>
        <v>62.72727272727272</v>
      </c>
      <c r="T14" s="88">
        <f>RANK(S14,S$12:S$14,0)</f>
        <v>3</v>
      </c>
      <c r="U14" s="89"/>
      <c r="V14" s="89"/>
      <c r="W14" s="86">
        <f t="shared" si="3"/>
        <v>418.5</v>
      </c>
      <c r="X14" s="90"/>
      <c r="Y14" s="87">
        <f t="shared" si="4"/>
        <v>63.408999999999999</v>
      </c>
      <c r="Z14" s="91" t="s">
        <v>43</v>
      </c>
    </row>
    <row r="15" spans="1:26" s="25" customFormat="1" ht="52.5" customHeight="1">
      <c r="A15" s="26"/>
      <c r="B15" s="27"/>
      <c r="C15" s="28"/>
      <c r="D15" s="42"/>
      <c r="E15" s="3"/>
      <c r="F15" s="4"/>
      <c r="G15" s="5"/>
      <c r="H15" s="43"/>
      <c r="I15" s="44"/>
      <c r="J15" s="4"/>
      <c r="K15" s="6"/>
      <c r="L15" s="29"/>
      <c r="M15" s="30"/>
      <c r="N15" s="31"/>
      <c r="O15" s="29"/>
      <c r="P15" s="30"/>
      <c r="Q15" s="31"/>
      <c r="R15" s="29"/>
      <c r="S15" s="30"/>
      <c r="T15" s="31"/>
      <c r="U15" s="31"/>
      <c r="V15" s="31"/>
      <c r="W15" s="29"/>
      <c r="X15" s="32"/>
      <c r="Y15" s="30"/>
      <c r="Z15" s="33"/>
    </row>
    <row r="16" spans="1:26" ht="23.25" customHeight="1">
      <c r="A16" s="34"/>
      <c r="B16" s="34"/>
      <c r="C16" s="34"/>
      <c r="D16" s="34" t="s">
        <v>17</v>
      </c>
      <c r="E16" s="34"/>
      <c r="F16" s="34"/>
      <c r="G16" s="34"/>
      <c r="H16" s="34"/>
      <c r="J16" s="34"/>
      <c r="K16" s="138" t="s">
        <v>247</v>
      </c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3.25" customHeight="1">
      <c r="A17" s="34"/>
      <c r="B17" s="34"/>
      <c r="C17" s="34"/>
      <c r="D17" s="34"/>
      <c r="E17" s="34"/>
      <c r="F17" s="34"/>
      <c r="G17" s="34"/>
      <c r="H17" s="34"/>
      <c r="J17" s="34"/>
      <c r="K17" s="138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3.25" customHeight="1">
      <c r="A18" s="34"/>
      <c r="B18" s="34"/>
      <c r="C18" s="34"/>
      <c r="D18" s="34" t="s">
        <v>10</v>
      </c>
      <c r="E18" s="34"/>
      <c r="F18" s="34"/>
      <c r="G18" s="34"/>
      <c r="H18" s="34"/>
      <c r="J18" s="34"/>
      <c r="K18" s="138" t="s">
        <v>136</v>
      </c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3.25" customHeight="1">
      <c r="A19" s="34"/>
      <c r="B19" s="34"/>
      <c r="C19" s="34"/>
      <c r="D19" s="34"/>
      <c r="E19" s="34"/>
      <c r="F19" s="34"/>
      <c r="G19" s="34"/>
      <c r="H19" s="34"/>
      <c r="J19" s="34"/>
      <c r="K19" s="1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3.25" customHeight="1">
      <c r="A20" s="34"/>
      <c r="B20" s="34"/>
      <c r="C20" s="34"/>
      <c r="D20" s="34" t="s">
        <v>45</v>
      </c>
      <c r="E20" s="34"/>
      <c r="F20" s="34"/>
      <c r="G20" s="34"/>
      <c r="H20" s="34"/>
      <c r="J20" s="34"/>
      <c r="K20" s="138" t="s">
        <v>248</v>
      </c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>
      <c r="D21" s="46"/>
    </row>
  </sheetData>
  <mergeCells count="26"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</mergeCells>
  <pageMargins left="0.27559055118110237" right="0.15748031496062992" top="0.23" bottom="0.19" header="0.15748031496062992" footer="0.15748031496062992"/>
  <pageSetup paperSize="9" scale="66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"/>
  <sheetViews>
    <sheetView view="pageBreakPreview" zoomScale="75" zoomScaleNormal="100" zoomScaleSheetLayoutView="75" workbookViewId="0">
      <selection activeCell="AA12" sqref="AA12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10" style="8" customWidth="1"/>
    <col min="6" max="6" width="4.85546875" style="8" customWidth="1"/>
    <col min="7" max="7" width="32.42578125" style="8" customWidth="1"/>
    <col min="8" max="8" width="10.7109375" style="8" customWidth="1"/>
    <col min="9" max="9" width="16" style="8" customWidth="1"/>
    <col min="10" max="10" width="12.7109375" style="8" hidden="1" customWidth="1"/>
    <col min="11" max="11" width="22.57031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hidden="1" customWidth="1"/>
    <col min="27" max="16384" width="9.140625" style="8"/>
  </cols>
  <sheetData>
    <row r="1" spans="1:26" ht="42.75" customHeight="1">
      <c r="A1" s="352" t="s">
        <v>324</v>
      </c>
      <c r="B1" s="376"/>
      <c r="C1" s="37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</row>
    <row r="2" spans="1:26" ht="17.25" customHeight="1">
      <c r="A2" s="355" t="s">
        <v>403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 s="9" customFormat="1" ht="15.95" customHeight="1">
      <c r="A3" s="356" t="s">
        <v>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</row>
    <row r="4" spans="1:26" s="10" customFormat="1" ht="15.95" customHeight="1">
      <c r="A4" s="357" t="s">
        <v>30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</row>
    <row r="5" spans="1:26" s="11" customFormat="1" ht="21" customHeight="1">
      <c r="A5" s="350" t="s">
        <v>411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</row>
    <row r="6" spans="1:26" s="11" customFormat="1" ht="21" customHeight="1">
      <c r="A6" s="356" t="s">
        <v>325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236"/>
    </row>
    <row r="7" spans="1:26" s="98" customFormat="1" ht="18.75" customHeight="1">
      <c r="A7" s="346" t="s">
        <v>412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6" ht="13.5" customHeight="1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</row>
    <row r="9" spans="1:26" s="17" customFormat="1" ht="15" customHeight="1">
      <c r="A9" s="94" t="s">
        <v>175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9" t="s">
        <v>269</v>
      </c>
      <c r="Z9" s="19"/>
    </row>
    <row r="10" spans="1:26" s="20" customFormat="1" ht="20.100000000000001" customHeight="1">
      <c r="A10" s="347" t="s">
        <v>29</v>
      </c>
      <c r="B10" s="348" t="s">
        <v>2</v>
      </c>
      <c r="C10" s="344" t="s">
        <v>13</v>
      </c>
      <c r="D10" s="340" t="s">
        <v>15</v>
      </c>
      <c r="E10" s="340" t="s">
        <v>3</v>
      </c>
      <c r="F10" s="347" t="s">
        <v>14</v>
      </c>
      <c r="G10" s="340" t="s">
        <v>16</v>
      </c>
      <c r="H10" s="340" t="s">
        <v>3</v>
      </c>
      <c r="I10" s="340" t="s">
        <v>4</v>
      </c>
      <c r="J10" s="234"/>
      <c r="K10" s="340" t="s">
        <v>6</v>
      </c>
      <c r="L10" s="341" t="s">
        <v>19</v>
      </c>
      <c r="M10" s="341"/>
      <c r="N10" s="341"/>
      <c r="O10" s="341" t="s">
        <v>20</v>
      </c>
      <c r="P10" s="341"/>
      <c r="Q10" s="341"/>
      <c r="R10" s="341" t="s">
        <v>44</v>
      </c>
      <c r="S10" s="341"/>
      <c r="T10" s="341"/>
      <c r="U10" s="342" t="s">
        <v>21</v>
      </c>
      <c r="V10" s="344" t="s">
        <v>22</v>
      </c>
      <c r="W10" s="347" t="s">
        <v>23</v>
      </c>
      <c r="X10" s="348" t="s">
        <v>24</v>
      </c>
      <c r="Y10" s="349" t="s">
        <v>25</v>
      </c>
      <c r="Z10" s="378" t="s">
        <v>26</v>
      </c>
    </row>
    <row r="11" spans="1:26" s="20" customFormat="1" ht="39.950000000000003" customHeight="1">
      <c r="A11" s="347"/>
      <c r="B11" s="348"/>
      <c r="C11" s="345"/>
      <c r="D11" s="340"/>
      <c r="E11" s="340"/>
      <c r="F11" s="347"/>
      <c r="G11" s="340"/>
      <c r="H11" s="340"/>
      <c r="I11" s="340"/>
      <c r="J11" s="234"/>
      <c r="K11" s="340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343"/>
      <c r="V11" s="345"/>
      <c r="W11" s="347"/>
      <c r="X11" s="348"/>
      <c r="Y11" s="349"/>
      <c r="Z11" s="379"/>
    </row>
    <row r="12" spans="1:26" s="92" customFormat="1" ht="47.25" customHeight="1">
      <c r="A12" s="85">
        <f>RANK(Y12,Y$12:Y$12,0)</f>
        <v>1</v>
      </c>
      <c r="B12" s="24"/>
      <c r="C12" s="72"/>
      <c r="D12" s="228" t="s">
        <v>317</v>
      </c>
      <c r="E12" s="229" t="s">
        <v>318</v>
      </c>
      <c r="F12" s="230" t="s">
        <v>8</v>
      </c>
      <c r="G12" s="231" t="s">
        <v>320</v>
      </c>
      <c r="H12" s="229" t="s">
        <v>319</v>
      </c>
      <c r="I12" s="232" t="s">
        <v>70</v>
      </c>
      <c r="J12" s="232" t="s">
        <v>40</v>
      </c>
      <c r="K12" s="233" t="s">
        <v>71</v>
      </c>
      <c r="L12" s="86">
        <v>194</v>
      </c>
      <c r="M12" s="87">
        <f t="shared" ref="M12" si="0">L12/2.9-IF($U12=1,0.5,IF($U12=2,1.5,0))</f>
        <v>66.896551724137936</v>
      </c>
      <c r="N12" s="88">
        <f>RANK(M12,M$12:M$12,0)</f>
        <v>1</v>
      </c>
      <c r="O12" s="86">
        <v>201.5</v>
      </c>
      <c r="P12" s="87">
        <f>O12/2.9-IF($U12=1,0.5,IF($U12=2,1.5,0))</f>
        <v>69.482758620689651</v>
      </c>
      <c r="Q12" s="88">
        <f>RANK(P12,P$12:P$12,0)</f>
        <v>1</v>
      </c>
      <c r="R12" s="86">
        <v>199.5</v>
      </c>
      <c r="S12" s="87">
        <f>R12/2.9-IF($U12=1,0.5,IF($U12=2,1.5,0))</f>
        <v>68.793103448275858</v>
      </c>
      <c r="T12" s="88">
        <f>RANK(S12,S$12:S$12,0)</f>
        <v>1</v>
      </c>
      <c r="U12" s="89"/>
      <c r="V12" s="89">
        <v>1</v>
      </c>
      <c r="W12" s="86">
        <f>L12+O12+R12</f>
        <v>595</v>
      </c>
      <c r="X12" s="90"/>
      <c r="Y12" s="87">
        <f>ROUND(SUM(M12,P12,S12)/3,3)</f>
        <v>68.391000000000005</v>
      </c>
      <c r="Z12" s="99"/>
    </row>
    <row r="13" spans="1:26" s="25" customFormat="1" ht="49.5" customHeight="1">
      <c r="A13" s="26"/>
      <c r="B13" s="27"/>
      <c r="C13" s="28"/>
      <c r="D13" s="42"/>
      <c r="E13" s="3"/>
      <c r="F13" s="4"/>
      <c r="G13" s="5"/>
      <c r="H13" s="43"/>
      <c r="I13" s="44"/>
      <c r="J13" s="4"/>
      <c r="K13" s="6"/>
      <c r="L13" s="29"/>
      <c r="M13" s="30"/>
      <c r="N13" s="31"/>
      <c r="O13" s="29"/>
      <c r="P13" s="30"/>
      <c r="Q13" s="31"/>
      <c r="R13" s="29"/>
      <c r="S13" s="30"/>
      <c r="T13" s="31"/>
      <c r="U13" s="31"/>
      <c r="V13" s="31"/>
      <c r="W13" s="29"/>
      <c r="X13" s="32"/>
      <c r="Y13" s="30"/>
      <c r="Z13" s="33"/>
    </row>
    <row r="14" spans="1:26" ht="27" customHeight="1">
      <c r="A14" s="34"/>
      <c r="B14" s="34"/>
      <c r="C14" s="34"/>
      <c r="D14" s="34" t="s">
        <v>17</v>
      </c>
      <c r="E14" s="34"/>
      <c r="F14" s="34"/>
      <c r="G14" s="34"/>
      <c r="H14" s="34"/>
      <c r="J14" s="34"/>
      <c r="K14" s="138" t="s">
        <v>247</v>
      </c>
      <c r="L14" s="35"/>
      <c r="M14" s="36"/>
      <c r="N14" s="34"/>
      <c r="O14" s="37"/>
      <c r="P14" s="38"/>
      <c r="Q14" s="34"/>
      <c r="R14" s="37"/>
      <c r="S14" s="38"/>
      <c r="T14" s="34"/>
      <c r="U14" s="34"/>
      <c r="V14" s="34"/>
      <c r="W14" s="34"/>
      <c r="X14" s="34"/>
      <c r="Y14" s="38"/>
      <c r="Z14" s="34"/>
    </row>
    <row r="15" spans="1:26" ht="27" customHeight="1">
      <c r="A15" s="34"/>
      <c r="B15" s="34"/>
      <c r="C15" s="34"/>
      <c r="D15" s="34"/>
      <c r="E15" s="34"/>
      <c r="F15" s="34"/>
      <c r="G15" s="34"/>
      <c r="H15" s="34"/>
      <c r="J15" s="34"/>
      <c r="K15" s="138"/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27" customHeight="1">
      <c r="A16" s="34"/>
      <c r="B16" s="34"/>
      <c r="C16" s="34"/>
      <c r="D16" s="34" t="s">
        <v>10</v>
      </c>
      <c r="E16" s="34"/>
      <c r="F16" s="34"/>
      <c r="G16" s="34"/>
      <c r="H16" s="34"/>
      <c r="J16" s="34"/>
      <c r="K16" s="138" t="s">
        <v>136</v>
      </c>
      <c r="L16" s="35"/>
      <c r="M16" s="39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7" customHeight="1">
      <c r="A17" s="34"/>
      <c r="B17" s="34"/>
      <c r="C17" s="34"/>
      <c r="D17" s="34"/>
      <c r="E17" s="34"/>
      <c r="F17" s="34"/>
      <c r="G17" s="34"/>
      <c r="H17" s="34"/>
      <c r="J17" s="34"/>
      <c r="K17" s="1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 t="s">
        <v>45</v>
      </c>
      <c r="E18" s="34"/>
      <c r="F18" s="34"/>
      <c r="G18" s="34"/>
      <c r="H18" s="34"/>
      <c r="J18" s="34"/>
      <c r="K18" s="138" t="s">
        <v>248</v>
      </c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</sheetData>
  <mergeCells count="26"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Y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</mergeCells>
  <pageMargins left="0.3" right="0.15748031496062992" top="0.42" bottom="0.15748031496062992" header="0.23622047244094491" footer="0.15748031496062992"/>
  <pageSetup paperSize="9" scale="71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view="pageBreakPreview" zoomScale="75" zoomScaleNormal="100" zoomScaleSheetLayoutView="75" workbookViewId="0">
      <selection activeCell="L15" sqref="L15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10" style="8" customWidth="1"/>
    <col min="6" max="6" width="4.85546875" style="8" customWidth="1"/>
    <col min="7" max="7" width="35.42578125" style="8" customWidth="1"/>
    <col min="8" max="8" width="10.7109375" style="8" customWidth="1"/>
    <col min="9" max="9" width="16" style="8" customWidth="1"/>
    <col min="10" max="10" width="12.7109375" style="8" hidden="1" customWidth="1"/>
    <col min="11" max="11" width="24.57031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8.7109375" style="41" customWidth="1"/>
    <col min="26" max="26" width="8" style="8" hidden="1" customWidth="1"/>
    <col min="27" max="16384" width="9.140625" style="8"/>
  </cols>
  <sheetData>
    <row r="1" spans="1:26" ht="42.75" customHeight="1">
      <c r="A1" s="352" t="s">
        <v>324</v>
      </c>
      <c r="B1" s="376"/>
      <c r="C1" s="376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</row>
    <row r="2" spans="1:26" ht="17.25" customHeight="1">
      <c r="A2" s="355" t="s">
        <v>403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 s="9" customFormat="1" ht="15.95" customHeight="1">
      <c r="A3" s="356" t="s">
        <v>18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</row>
    <row r="4" spans="1:26" s="10" customFormat="1" ht="15.95" customHeight="1">
      <c r="A4" s="357" t="s">
        <v>30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</row>
    <row r="5" spans="1:26" s="11" customFormat="1" ht="21" customHeight="1">
      <c r="A5" s="350" t="s">
        <v>410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</row>
    <row r="6" spans="1:26" s="11" customFormat="1" ht="21" customHeight="1">
      <c r="A6" s="356" t="s">
        <v>409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236"/>
    </row>
    <row r="7" spans="1:26" s="98" customFormat="1" ht="18.75" customHeight="1">
      <c r="A7" s="346" t="s">
        <v>412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</row>
    <row r="8" spans="1:26" ht="13.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s="17" customFormat="1" ht="15" customHeight="1">
      <c r="A9" s="94" t="s">
        <v>175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9" t="s">
        <v>269</v>
      </c>
      <c r="Z9" s="19"/>
    </row>
    <row r="10" spans="1:26" s="20" customFormat="1" ht="20.100000000000001" customHeight="1">
      <c r="A10" s="347" t="s">
        <v>29</v>
      </c>
      <c r="B10" s="348" t="s">
        <v>2</v>
      </c>
      <c r="C10" s="344" t="s">
        <v>13</v>
      </c>
      <c r="D10" s="340" t="s">
        <v>15</v>
      </c>
      <c r="E10" s="340" t="s">
        <v>3</v>
      </c>
      <c r="F10" s="347" t="s">
        <v>14</v>
      </c>
      <c r="G10" s="340" t="s">
        <v>16</v>
      </c>
      <c r="H10" s="340" t="s">
        <v>3</v>
      </c>
      <c r="I10" s="340" t="s">
        <v>4</v>
      </c>
      <c r="J10" s="60"/>
      <c r="K10" s="340" t="s">
        <v>6</v>
      </c>
      <c r="L10" s="341" t="s">
        <v>19</v>
      </c>
      <c r="M10" s="341"/>
      <c r="N10" s="341"/>
      <c r="O10" s="341" t="s">
        <v>20</v>
      </c>
      <c r="P10" s="341"/>
      <c r="Q10" s="341"/>
      <c r="R10" s="341" t="s">
        <v>44</v>
      </c>
      <c r="S10" s="341"/>
      <c r="T10" s="341"/>
      <c r="U10" s="342" t="s">
        <v>21</v>
      </c>
      <c r="V10" s="344" t="s">
        <v>22</v>
      </c>
      <c r="W10" s="347" t="s">
        <v>23</v>
      </c>
      <c r="X10" s="348" t="s">
        <v>24</v>
      </c>
      <c r="Y10" s="349" t="s">
        <v>25</v>
      </c>
      <c r="Z10" s="378" t="s">
        <v>26</v>
      </c>
    </row>
    <row r="11" spans="1:26" s="20" customFormat="1" ht="39.950000000000003" customHeight="1">
      <c r="A11" s="347"/>
      <c r="B11" s="348"/>
      <c r="C11" s="345"/>
      <c r="D11" s="340"/>
      <c r="E11" s="340"/>
      <c r="F11" s="347"/>
      <c r="G11" s="340"/>
      <c r="H11" s="340"/>
      <c r="I11" s="340"/>
      <c r="J11" s="60"/>
      <c r="K11" s="340"/>
      <c r="L11" s="21" t="s">
        <v>27</v>
      </c>
      <c r="M11" s="22" t="s">
        <v>28</v>
      </c>
      <c r="N11" s="23" t="s">
        <v>29</v>
      </c>
      <c r="O11" s="21" t="s">
        <v>27</v>
      </c>
      <c r="P11" s="22" t="s">
        <v>28</v>
      </c>
      <c r="Q11" s="23" t="s">
        <v>29</v>
      </c>
      <c r="R11" s="21" t="s">
        <v>27</v>
      </c>
      <c r="S11" s="22" t="s">
        <v>28</v>
      </c>
      <c r="T11" s="23" t="s">
        <v>29</v>
      </c>
      <c r="U11" s="343"/>
      <c r="V11" s="345"/>
      <c r="W11" s="347"/>
      <c r="X11" s="348"/>
      <c r="Y11" s="349"/>
      <c r="Z11" s="379"/>
    </row>
    <row r="12" spans="1:26" s="92" customFormat="1" ht="47.25" customHeight="1">
      <c r="A12" s="85">
        <f>RANK(Y12,Y$12:Y$15,0)</f>
        <v>1</v>
      </c>
      <c r="B12" s="24"/>
      <c r="C12" s="72"/>
      <c r="D12" s="109" t="s">
        <v>125</v>
      </c>
      <c r="E12" s="148" t="s">
        <v>126</v>
      </c>
      <c r="F12" s="124">
        <v>2</v>
      </c>
      <c r="G12" s="145" t="s">
        <v>420</v>
      </c>
      <c r="H12" s="123"/>
      <c r="I12" s="124" t="s">
        <v>124</v>
      </c>
      <c r="J12" s="124" t="s">
        <v>123</v>
      </c>
      <c r="K12" s="82" t="s">
        <v>121</v>
      </c>
      <c r="L12" s="86">
        <v>177</v>
      </c>
      <c r="M12" s="87">
        <f>L12/2.5-IF($U12=1,0.5,IF($U12=2,1.5,0))</f>
        <v>70.8</v>
      </c>
      <c r="N12" s="88">
        <f>RANK(M12,M$12:M$15,0)</f>
        <v>1</v>
      </c>
      <c r="O12" s="86">
        <v>176</v>
      </c>
      <c r="P12" s="87">
        <f>O12/2.5-IF($U12=1,0.5,IF($U12=2,1.5,0))</f>
        <v>70.400000000000006</v>
      </c>
      <c r="Q12" s="88">
        <f>RANK(P12,P$12:P$15,0)</f>
        <v>1</v>
      </c>
      <c r="R12" s="86">
        <v>172.5</v>
      </c>
      <c r="S12" s="87">
        <f>R12/2.5-IF($U12=1,0.5,IF($U12=2,1.5,0))</f>
        <v>69</v>
      </c>
      <c r="T12" s="88">
        <f>RANK(S12,S$12:S$15,0)</f>
        <v>1</v>
      </c>
      <c r="U12" s="89"/>
      <c r="V12" s="89">
        <v>1</v>
      </c>
      <c r="W12" s="86">
        <f>L12+O12+R12</f>
        <v>525.5</v>
      </c>
      <c r="X12" s="90"/>
      <c r="Y12" s="87">
        <f>ROUND(SUM(M12,P12,S12)/3,3)</f>
        <v>70.066999999999993</v>
      </c>
      <c r="Z12" s="99"/>
    </row>
    <row r="13" spans="1:26" s="92" customFormat="1" ht="47.25" customHeight="1">
      <c r="A13" s="85">
        <f>RANK(Y13,Y$12:Y$15,0)</f>
        <v>2</v>
      </c>
      <c r="B13" s="24"/>
      <c r="C13" s="72"/>
      <c r="D13" s="154" t="s">
        <v>310</v>
      </c>
      <c r="E13" s="80"/>
      <c r="F13" s="193" t="s">
        <v>8</v>
      </c>
      <c r="G13" s="329" t="s">
        <v>311</v>
      </c>
      <c r="H13" s="184" t="s">
        <v>312</v>
      </c>
      <c r="I13" s="330" t="s">
        <v>70</v>
      </c>
      <c r="J13" s="331" t="s">
        <v>70</v>
      </c>
      <c r="K13" s="319" t="s">
        <v>71</v>
      </c>
      <c r="L13" s="86">
        <v>170</v>
      </c>
      <c r="M13" s="87">
        <f>L13/2.5-IF($U13=1,0.5,IF($U13=2,1.5,0))</f>
        <v>67.5</v>
      </c>
      <c r="N13" s="88">
        <f>RANK(M13,M$12:M$15,0)</f>
        <v>2</v>
      </c>
      <c r="O13" s="86">
        <v>175</v>
      </c>
      <c r="P13" s="87">
        <f>O13/2.5-IF($U13=1,0.5,IF($U13=2,1.5,0))</f>
        <v>69.5</v>
      </c>
      <c r="Q13" s="88">
        <f>RANK(P13,P$12:P$15,0)</f>
        <v>2</v>
      </c>
      <c r="R13" s="86">
        <v>170.5</v>
      </c>
      <c r="S13" s="87">
        <f>R13/2.5-IF($U13=1,0.5,IF($U13=2,1.5,0))</f>
        <v>67.7</v>
      </c>
      <c r="T13" s="88">
        <f>RANK(S13,S$12:S$15,0)</f>
        <v>2</v>
      </c>
      <c r="U13" s="89">
        <v>1</v>
      </c>
      <c r="V13" s="89">
        <v>1</v>
      </c>
      <c r="W13" s="86">
        <f>L13+O13+R13</f>
        <v>515.5</v>
      </c>
      <c r="X13" s="90"/>
      <c r="Y13" s="87">
        <f>ROUND(SUM(M13,P13,S13)/3,3)</f>
        <v>68.233000000000004</v>
      </c>
      <c r="Z13" s="99"/>
    </row>
    <row r="14" spans="1:26" s="92" customFormat="1" ht="47.25" customHeight="1">
      <c r="A14" s="85">
        <f>RANK(Y14,Y$12:Y$15,0)</f>
        <v>3</v>
      </c>
      <c r="B14" s="24"/>
      <c r="C14" s="72"/>
      <c r="D14" s="132" t="s">
        <v>307</v>
      </c>
      <c r="E14" s="80"/>
      <c r="F14" s="220" t="s">
        <v>8</v>
      </c>
      <c r="G14" s="221" t="s">
        <v>308</v>
      </c>
      <c r="H14" s="153" t="s">
        <v>309</v>
      </c>
      <c r="I14" s="183" t="s">
        <v>70</v>
      </c>
      <c r="J14" s="183" t="s">
        <v>70</v>
      </c>
      <c r="K14" s="222" t="s">
        <v>71</v>
      </c>
      <c r="L14" s="86">
        <v>167.5</v>
      </c>
      <c r="M14" s="87">
        <f>L14/2.5-IF($U14=1,0.5,IF($U14=2,1.5,0))</f>
        <v>66.5</v>
      </c>
      <c r="N14" s="88">
        <f>RANK(M14,M$12:M$15,0)</f>
        <v>3</v>
      </c>
      <c r="O14" s="86">
        <v>168</v>
      </c>
      <c r="P14" s="87">
        <f>O14/2.5-IF($U14=1,0.5,IF($U14=2,1.5,0))</f>
        <v>66.7</v>
      </c>
      <c r="Q14" s="88">
        <f>RANK(P14,P$12:P$15,0)</f>
        <v>3</v>
      </c>
      <c r="R14" s="86">
        <v>167.5</v>
      </c>
      <c r="S14" s="87">
        <f>R14/2.5-IF($U14=1,0.5,IF($U14=2,1.5,0))</f>
        <v>66.5</v>
      </c>
      <c r="T14" s="88">
        <f>RANK(S14,S$12:S$15,0)</f>
        <v>4</v>
      </c>
      <c r="U14" s="89">
        <v>1</v>
      </c>
      <c r="V14" s="89">
        <v>1</v>
      </c>
      <c r="W14" s="86">
        <f>L14+O14+R14</f>
        <v>503</v>
      </c>
      <c r="X14" s="90"/>
      <c r="Y14" s="87">
        <f>ROUND(SUM(M14,P14,S14)/3,3)</f>
        <v>66.566999999999993</v>
      </c>
      <c r="Z14" s="99"/>
    </row>
    <row r="15" spans="1:26" s="92" customFormat="1" ht="47.25" customHeight="1">
      <c r="A15" s="85">
        <f>RANK(Y15,Y$12:Y$15,0)</f>
        <v>4</v>
      </c>
      <c r="B15" s="24"/>
      <c r="C15" s="72"/>
      <c r="D15" s="109" t="s">
        <v>271</v>
      </c>
      <c r="E15" s="123" t="s">
        <v>135</v>
      </c>
      <c r="F15" s="147" t="s">
        <v>8</v>
      </c>
      <c r="G15" s="125" t="s">
        <v>270</v>
      </c>
      <c r="H15" s="123" t="s">
        <v>193</v>
      </c>
      <c r="I15" s="124" t="s">
        <v>194</v>
      </c>
      <c r="J15" s="124" t="s">
        <v>192</v>
      </c>
      <c r="K15" s="82" t="s">
        <v>175</v>
      </c>
      <c r="L15" s="86">
        <v>166</v>
      </c>
      <c r="M15" s="87">
        <f>L15/2.5-IF($U15=1,0.5,IF($U15=2,1.5,0))</f>
        <v>66.400000000000006</v>
      </c>
      <c r="N15" s="88">
        <f>RANK(M15,M$12:M$15,0)</f>
        <v>4</v>
      </c>
      <c r="O15" s="86">
        <v>162.5</v>
      </c>
      <c r="P15" s="87">
        <f>O15/2.5-IF($U15=1,0.5,IF($U15=2,1.5,0))</f>
        <v>65</v>
      </c>
      <c r="Q15" s="88">
        <f>RANK(P15,P$12:P$15,0)</f>
        <v>4</v>
      </c>
      <c r="R15" s="86">
        <v>167.5</v>
      </c>
      <c r="S15" s="87">
        <f>R15/2.5-IF($U15=1,0.5,IF($U15=2,1.5,0))</f>
        <v>67</v>
      </c>
      <c r="T15" s="88">
        <f>RANK(S15,S$12:S$15,0)</f>
        <v>3</v>
      </c>
      <c r="U15" s="89"/>
      <c r="V15" s="89">
        <v>1</v>
      </c>
      <c r="W15" s="86">
        <f>L15+O15+R15</f>
        <v>496</v>
      </c>
      <c r="X15" s="90"/>
      <c r="Y15" s="87">
        <f>ROUND(SUM(M15,P15,S15)/3,3)</f>
        <v>66.132999999999996</v>
      </c>
      <c r="Z15" s="99"/>
    </row>
    <row r="16" spans="1:26" s="25" customFormat="1" ht="49.5" customHeight="1">
      <c r="A16" s="26"/>
      <c r="B16" s="27"/>
      <c r="C16" s="28"/>
      <c r="D16" s="42"/>
      <c r="E16" s="3"/>
      <c r="F16" s="4"/>
      <c r="G16" s="5"/>
      <c r="H16" s="43"/>
      <c r="I16" s="44"/>
      <c r="J16" s="4"/>
      <c r="K16" s="6"/>
      <c r="L16" s="29"/>
      <c r="M16" s="30"/>
      <c r="N16" s="31"/>
      <c r="O16" s="29"/>
      <c r="P16" s="30"/>
      <c r="Q16" s="31"/>
      <c r="R16" s="29"/>
      <c r="S16" s="30"/>
      <c r="T16" s="31"/>
      <c r="U16" s="31"/>
      <c r="V16" s="31"/>
      <c r="W16" s="29"/>
      <c r="X16" s="32"/>
      <c r="Y16" s="30"/>
      <c r="Z16" s="33"/>
    </row>
    <row r="17" spans="1:26" ht="27" customHeight="1">
      <c r="A17" s="34"/>
      <c r="B17" s="34"/>
      <c r="C17" s="34"/>
      <c r="D17" s="34" t="s">
        <v>17</v>
      </c>
      <c r="E17" s="34"/>
      <c r="F17" s="34"/>
      <c r="G17" s="34"/>
      <c r="H17" s="34"/>
      <c r="J17" s="34"/>
      <c r="K17" s="138" t="s">
        <v>247</v>
      </c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/>
      <c r="E18" s="34"/>
      <c r="F18" s="34"/>
      <c r="G18" s="34"/>
      <c r="H18" s="34"/>
      <c r="J18" s="34"/>
      <c r="K18" s="138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 t="s">
        <v>10</v>
      </c>
      <c r="E19" s="34"/>
      <c r="F19" s="34"/>
      <c r="G19" s="34"/>
      <c r="H19" s="34"/>
      <c r="J19" s="34"/>
      <c r="K19" s="138" t="s">
        <v>136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/>
      <c r="E20" s="34"/>
      <c r="F20" s="34"/>
      <c r="G20" s="34"/>
      <c r="H20" s="34"/>
      <c r="J20" s="34"/>
      <c r="K20" s="1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 t="s">
        <v>45</v>
      </c>
      <c r="E21" s="34"/>
      <c r="F21" s="34"/>
      <c r="G21" s="34"/>
      <c r="H21" s="34"/>
      <c r="J21" s="34"/>
      <c r="K21" s="138" t="s">
        <v>248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</sheetData>
  <sortState ref="A12:Z15">
    <sortCondition ref="A12:A15"/>
  </sortState>
  <mergeCells count="26">
    <mergeCell ref="A2:Z2"/>
    <mergeCell ref="A6:Y6"/>
    <mergeCell ref="A7:Z7"/>
    <mergeCell ref="A10:A11"/>
    <mergeCell ref="B10:B11"/>
    <mergeCell ref="C10:C11"/>
    <mergeCell ref="H10:H11"/>
    <mergeCell ref="I10:I11"/>
    <mergeCell ref="Y10:Y11"/>
    <mergeCell ref="Z10:Z11"/>
    <mergeCell ref="A1:Z1"/>
    <mergeCell ref="A3:Z3"/>
    <mergeCell ref="A4:Z4"/>
    <mergeCell ref="A5:Z5"/>
    <mergeCell ref="D10:D11"/>
    <mergeCell ref="E10:E11"/>
    <mergeCell ref="K10:K11"/>
    <mergeCell ref="L10:N10"/>
    <mergeCell ref="F10:F11"/>
    <mergeCell ref="G10:G11"/>
    <mergeCell ref="O10:Q10"/>
    <mergeCell ref="R10:T10"/>
    <mergeCell ref="U10:U11"/>
    <mergeCell ref="V10:V11"/>
    <mergeCell ref="W10:W11"/>
    <mergeCell ref="X10:X11"/>
  </mergeCells>
  <phoneticPr fontId="48" type="noConversion"/>
  <pageMargins left="0.35" right="0.26" top="0.42" bottom="0.15748031496062992" header="0.23622047244094491" footer="0.15748031496062992"/>
  <pageSetup paperSize="9" scale="6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МЛ</vt:lpstr>
      <vt:lpstr>КПюн</vt:lpstr>
      <vt:lpstr>МП</vt:lpstr>
      <vt:lpstr>ППюн</vt:lpstr>
      <vt:lpstr>ППВд д</vt:lpstr>
      <vt:lpstr>ППдВ ок</vt:lpstr>
      <vt:lpstr>ППАд ок</vt:lpstr>
      <vt:lpstr>мл 4</vt:lpstr>
      <vt:lpstr>1.4</vt:lpstr>
      <vt:lpstr>Судейская</vt:lpstr>
      <vt:lpstr>Куб юн</vt:lpstr>
      <vt:lpstr>Куб д</vt:lpstr>
      <vt:lpstr>Куб т</vt:lpstr>
      <vt:lpstr>'1.4'!Область_печати</vt:lpstr>
      <vt:lpstr>КПюн!Область_печати</vt:lpstr>
      <vt:lpstr>'Куб д'!Область_печати</vt:lpstr>
      <vt:lpstr>'Куб т'!Область_печати</vt:lpstr>
      <vt:lpstr>'Куб юн'!Область_печати</vt:lpstr>
      <vt:lpstr>МЛ!Область_печати</vt:lpstr>
      <vt:lpstr>'мл 4'!Область_печати</vt:lpstr>
      <vt:lpstr>МП!Область_печати</vt:lpstr>
      <vt:lpstr>'ППАд ок'!Область_печати</vt:lpstr>
      <vt:lpstr>'ППВд д'!Область_печати</vt:lpstr>
      <vt:lpstr>'ППдВ ок'!Область_печати</vt:lpstr>
      <vt:lpstr>ППюн!Область_печати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 </cp:lastModifiedBy>
  <cp:lastPrinted>2021-10-10T17:55:57Z</cp:lastPrinted>
  <dcterms:created xsi:type="dcterms:W3CDTF">2015-04-26T07:55:09Z</dcterms:created>
  <dcterms:modified xsi:type="dcterms:W3CDTF">2021-10-11T06:07:43Z</dcterms:modified>
</cp:coreProperties>
</file>